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Реестр расходных обязательств -" sheetId="1" r:id="rId1"/>
  </sheets>
  <definedNames/>
  <calcPr fullCalcOnLoad="1"/>
</workbook>
</file>

<file path=xl/sharedStrings.xml><?xml version="1.0" encoding="utf-8"?>
<sst xmlns="http://schemas.openxmlformats.org/spreadsheetml/2006/main" count="519" uniqueCount="113">
  <si>
    <t>плановый</t>
  </si>
  <si>
    <t>фактический</t>
  </si>
  <si>
    <t> не ограничен</t>
  </si>
  <si>
    <t> </t>
  </si>
  <si>
    <t xml:space="preserve">  </t>
  </si>
  <si>
    <t> 01</t>
  </si>
  <si>
    <t> 03</t>
  </si>
  <si>
    <t> 0020400</t>
  </si>
  <si>
    <t> 290</t>
  </si>
  <si>
    <t> 04</t>
  </si>
  <si>
    <t> 02</t>
  </si>
  <si>
    <t> 05</t>
  </si>
  <si>
    <t> 08</t>
  </si>
  <si>
    <t> 013</t>
  </si>
  <si>
    <t> 0013600</t>
  </si>
  <si>
    <t> 006</t>
  </si>
  <si>
    <t> 09</t>
  </si>
  <si>
    <t>Расходы на функционирование органов управления поселения</t>
  </si>
  <si>
    <t> Статья 14, пункт 1, подпункт 1.2.3</t>
  </si>
  <si>
    <t> Федеральный закон от  06.10.2003 № 131-ФЗ  "Об общих принципах организации местного самоуправления в  Российской Федерации"</t>
  </si>
  <si>
    <t> ИТОГО:</t>
  </si>
  <si>
    <t>(тыс. руб)</t>
  </si>
  <si>
    <t>Наименование расходного обязательства</t>
  </si>
  <si>
    <t>Реквизиты нормативного правового акта, договора, соглашения</t>
  </si>
  <si>
    <t>Статья, пункт, подпункт, абзац нормативного правового акта, договора, соглашения</t>
  </si>
  <si>
    <t xml:space="preserve">Коды функциональной классификации расходов </t>
  </si>
  <si>
    <t>Код под-ста-тьи эконо- миче- ской клас- сифи- кации</t>
  </si>
  <si>
    <t>Объем средств на исполнение расходного обязательства (тыс.руб.)</t>
  </si>
  <si>
    <t>Код мето-дики рас- чета объе-ма рас- ходов</t>
  </si>
  <si>
    <t>Целевая статья</t>
  </si>
  <si>
    <t>плановый период</t>
  </si>
  <si>
    <t>не органичен</t>
  </si>
  <si>
    <t> 0020300</t>
  </si>
  <si>
    <t xml:space="preserve">Организация и осуществление мероприятий по мобилизационной подготовке муниципальных предприятий и учреждений, находящихся на территории поселения </t>
  </si>
  <si>
    <t xml:space="preserve"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</si>
  <si>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 Статья 14, пункт 1, подпункт 23</t>
  </si>
  <si>
    <t> 014</t>
  </si>
  <si>
    <t>Дата вступле- ния в силу норма-тивного правового акта, договора, соглашения</t>
  </si>
  <si>
    <t xml:space="preserve">Срок действия норма-тивного правового акта, договора, соглашения </t>
  </si>
  <si>
    <t>Код главного распорядителя средств бюджета поселения</t>
  </si>
  <si>
    <t>Раздел</t>
  </si>
  <si>
    <t>Подраздел</t>
  </si>
  <si>
    <t>Вид расходов</t>
  </si>
  <si>
    <t>Код расходного обязательства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</si>
  <si>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гранизах населенных пунктов поселений</t>
  </si>
  <si>
    <t> Статья 14, пункт 1, подпункт 4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</si>
  <si>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поселений, за исключением автомобильных дорог общего пользования, мостов и иных транспортных сооружений федерального и регионального значения</t>
  </si>
  <si>
    <t>Статья 14, пункт 1, подпункт 4</t>
  </si>
  <si>
    <t>Статья 14, пункт 1, подпункт 5</t>
  </si>
  <si>
    <t>Организация в границах поселения электро-,тепло-, газо- и водоснабжения населения, водоотведения, снабжения населения топливом</t>
  </si>
  <si>
    <t>Организация освещения улиц и установка указателей с названиями улиц и номерами домов</t>
  </si>
  <si>
    <t>Статья 14, пункт 1, подпункт 21</t>
  </si>
  <si>
    <t>Организация ритуальных услуг и содержание мест захоронения</t>
  </si>
  <si>
    <t>Статья 14, пункт 1, подпункт 22</t>
  </si>
  <si>
    <t>Статья 14, пункт 1, подпункт 14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</si>
  <si>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</si>
  <si>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Соглашение о передаче полномочий от 29.12.2007</t>
  </si>
  <si>
    <t>Статья 14, пункт 1, подпункт 20</t>
  </si>
  <si>
    <t>Утверждение генеральных планов поселений,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</t>
  </si>
  <si>
    <t> 017</t>
  </si>
  <si>
    <t>Организация библиотечного обслуживания населения, комплектование и обеспечение сохранности библиотечных фондов библиотек поселений</t>
  </si>
  <si>
    <t>Статья 14, пункт 1, подпункт 11</t>
  </si>
  <si>
    <t> 11</t>
  </si>
  <si>
    <t>Создание условий для организации досуга и обеспечение жителей поселения услугами организаций культуры</t>
  </si>
  <si>
    <t>Статья 14, пункт 1, подпункт 12</t>
  </si>
  <si>
    <t>01</t>
  </si>
  <si>
    <t>001</t>
  </si>
  <si>
    <t>05</t>
  </si>
  <si>
    <t>08</t>
  </si>
  <si>
    <t>03</t>
  </si>
  <si>
    <t>5210102</t>
  </si>
  <si>
    <t>003</t>
  </si>
  <si>
    <t>225</t>
  </si>
  <si>
    <t>5210182</t>
  </si>
  <si>
    <t>500</t>
  </si>
  <si>
    <t>4409900</t>
  </si>
  <si>
    <t>04</t>
  </si>
  <si>
    <t>017</t>
  </si>
  <si>
    <t>Сохранение, использование и популяризация объектов культурного наследия (памятников  истории и культуры),</t>
  </si>
  <si>
    <t>ст.14 п1 п.п.13</t>
  </si>
  <si>
    <t>6000500</t>
  </si>
  <si>
    <t>организация сбора и вывоза бытовых отходов и мусора</t>
  </si>
  <si>
    <t>ст.14 п.1 п.п.18</t>
  </si>
  <si>
    <t>226</t>
  </si>
  <si>
    <t>1.1.10</t>
  </si>
  <si>
    <t>Владение пользованиеи распоряжение имуществом,находящимся в муниципальной собственности поселния</t>
  </si>
  <si>
    <t>ст.14 п.1 п.п.31</t>
  </si>
  <si>
    <t>14</t>
  </si>
  <si>
    <t>0920300</t>
  </si>
  <si>
    <t>013</t>
  </si>
  <si>
    <t>1.1.40</t>
  </si>
  <si>
    <t>Осуществление в пределах установленных водным законодательством РФ полномочий собственника водных объектов, информирование населения об ограничении их испольхзования</t>
  </si>
  <si>
    <t>06</t>
  </si>
  <si>
    <t>2800300</t>
  </si>
  <si>
    <t>1.1.27</t>
  </si>
  <si>
    <t>Создание условий для массового отдыха жителей поселения т организации обустройства мест массового отдыха населения</t>
  </si>
  <si>
    <t>Реестр расходных обязательств Анастасиевского сельского поселения Матвеево-Курганского района Ростовской области от 25.05.2009г</t>
  </si>
  <si>
    <t>отчетный год
(2009)</t>
  </si>
  <si>
    <t>текущий год (план)
2010</t>
  </si>
  <si>
    <t>1-й год
(2011)</t>
  </si>
  <si>
    <t>2-й год
(2012)</t>
  </si>
  <si>
    <t>3-й год
(2013)</t>
  </si>
  <si>
    <t>11</t>
  </si>
  <si>
    <t>5210103</t>
  </si>
  <si>
    <t>5210600</t>
  </si>
  <si>
    <t>4508500</t>
  </si>
  <si>
    <t>1.1.4</t>
  </si>
  <si>
    <t>организационное и мптериально-техническое обеспечение подготовки и проведения муниципальных выборов,местного референдума,голосование по отзыву депутата,члена выборного органа местного самоуправления,выборного должностного лица местного самоуправления,голосования по вопросам изменения границ муниципального образования,преобразования муниципального образования</t>
  </si>
  <si>
    <t>07</t>
  </si>
  <si>
    <t>0200002</t>
  </si>
  <si>
    <t>09</t>
  </si>
  <si>
    <t>Гдава Анастасиевского сельского поселения___________________________Е.А.Андреева</t>
  </si>
  <si>
    <t>Начальник сектора экономики и финансов          _________________________Т.И.Криворотова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</si>
</sst>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0.0"/>
    <numFmt numFmtId="175" formatCode="0.000"/>
  </numFmts>
  <fonts count="31">
    <font>
      <sz val="10"/>
      <color indexed="8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MS Sans Serif"/>
      <family val="2"/>
    </font>
    <font>
      <b/>
      <i/>
      <sz val="10"/>
      <color indexed="8"/>
      <name val="MS Sans Serif"/>
      <family val="0"/>
    </font>
    <font>
      <sz val="8"/>
      <color indexed="8"/>
      <name val="MS Sans Serif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MS Sans Serif"/>
      <family val="0"/>
    </font>
    <font>
      <b/>
      <i/>
      <sz val="9"/>
      <color indexed="8"/>
      <name val="MS Sans Serif"/>
      <family val="0"/>
    </font>
    <font>
      <b/>
      <sz val="9"/>
      <name val="Times New Roman"/>
      <family val="1"/>
    </font>
    <font>
      <b/>
      <sz val="9"/>
      <color indexed="8"/>
      <name val="MS Sans Serif"/>
      <family val="2"/>
    </font>
    <font>
      <i/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4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174" fontId="8" fillId="0" borderId="10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174" fontId="7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/>
    </xf>
    <xf numFmtId="174" fontId="11" fillId="0" borderId="10" xfId="0" applyNumberFormat="1" applyFont="1" applyBorder="1" applyAlignment="1">
      <alignment vertical="top"/>
    </xf>
    <xf numFmtId="0" fontId="12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top"/>
    </xf>
    <xf numFmtId="174" fontId="13" fillId="0" borderId="10" xfId="0" applyNumberFormat="1" applyFont="1" applyBorder="1" applyAlignment="1">
      <alignment vertical="top"/>
    </xf>
    <xf numFmtId="0" fontId="30" fillId="0" borderId="11" xfId="0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14" fontId="9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2"/>
  <sheetViews>
    <sheetView tabSelected="1" view="pageBreakPreview" zoomScale="50" zoomScaleNormal="75" zoomScaleSheetLayoutView="50" zoomScalePageLayoutView="0" workbookViewId="0" topLeftCell="C1">
      <selection activeCell="R79" sqref="R79"/>
    </sheetView>
  </sheetViews>
  <sheetFormatPr defaultColWidth="9.140625" defaultRowHeight="12.75"/>
  <cols>
    <col min="1" max="1" width="6.28125" style="0" customWidth="1"/>
    <col min="2" max="2" width="4.8515625" style="0" customWidth="1"/>
    <col min="3" max="3" width="19.8515625" style="0" customWidth="1"/>
    <col min="4" max="4" width="16.00390625" style="0" customWidth="1"/>
    <col min="5" max="5" width="9.00390625" style="0" customWidth="1"/>
    <col min="6" max="6" width="9.421875" style="0" customWidth="1"/>
    <col min="7" max="7" width="7.28125" style="0" customWidth="1"/>
    <col min="8" max="8" width="5.140625" style="0" customWidth="1"/>
    <col min="9" max="9" width="4.28125" style="0" customWidth="1"/>
    <col min="10" max="10" width="8.421875" style="0" customWidth="1"/>
    <col min="11" max="11" width="7.28125" style="0" customWidth="1"/>
    <col min="12" max="12" width="5.28125" style="0" customWidth="1"/>
    <col min="13" max="13" width="9.57421875" style="0" customWidth="1"/>
    <col min="14" max="14" width="8.421875" style="0" customWidth="1"/>
    <col min="15" max="15" width="7.28125" style="0" customWidth="1"/>
    <col min="16" max="16" width="7.57421875" style="0" customWidth="1"/>
    <col min="17" max="17" width="7.140625" style="0" customWidth="1"/>
    <col min="18" max="18" width="7.421875" style="0" customWidth="1"/>
    <col min="19" max="19" width="4.421875" style="0" customWidth="1"/>
  </cols>
  <sheetData>
    <row r="1" spans="1:19" ht="37.5">
      <c r="A1" s="8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7" ht="21" customHeight="1">
      <c r="A2" s="2"/>
      <c r="B2" s="2"/>
      <c r="G2" s="2"/>
      <c r="Q2" s="3" t="s">
        <v>21</v>
      </c>
    </row>
    <row r="3" spans="1:22" s="5" customFormat="1" ht="33" customHeight="1">
      <c r="A3" s="37" t="s">
        <v>39</v>
      </c>
      <c r="B3" s="37" t="s">
        <v>43</v>
      </c>
      <c r="C3" s="37" t="s">
        <v>22</v>
      </c>
      <c r="D3" s="37" t="s">
        <v>23</v>
      </c>
      <c r="E3" s="37" t="s">
        <v>24</v>
      </c>
      <c r="F3" s="37" t="s">
        <v>37</v>
      </c>
      <c r="G3" s="37" t="s">
        <v>38</v>
      </c>
      <c r="H3" s="40" t="s">
        <v>25</v>
      </c>
      <c r="I3" s="42"/>
      <c r="J3" s="42"/>
      <c r="K3" s="41"/>
      <c r="L3" s="37" t="s">
        <v>26</v>
      </c>
      <c r="M3" s="40" t="s">
        <v>27</v>
      </c>
      <c r="N3" s="42"/>
      <c r="O3" s="42"/>
      <c r="P3" s="42"/>
      <c r="Q3" s="42"/>
      <c r="R3" s="41"/>
      <c r="S3" s="37" t="s">
        <v>28</v>
      </c>
      <c r="T3" s="11"/>
      <c r="U3" s="11"/>
      <c r="V3" s="11"/>
    </row>
    <row r="4" spans="1:22" s="6" customFormat="1" ht="33" customHeight="1">
      <c r="A4" s="38"/>
      <c r="B4" s="38"/>
      <c r="C4" s="38"/>
      <c r="D4" s="38"/>
      <c r="E4" s="38"/>
      <c r="F4" s="38"/>
      <c r="G4" s="38"/>
      <c r="H4" s="37" t="s">
        <v>40</v>
      </c>
      <c r="I4" s="37" t="s">
        <v>41</v>
      </c>
      <c r="J4" s="37" t="s">
        <v>29</v>
      </c>
      <c r="K4" s="37" t="s">
        <v>42</v>
      </c>
      <c r="L4" s="38"/>
      <c r="M4" s="40" t="s">
        <v>97</v>
      </c>
      <c r="N4" s="41"/>
      <c r="O4" s="37" t="s">
        <v>98</v>
      </c>
      <c r="P4" s="40" t="s">
        <v>30</v>
      </c>
      <c r="Q4" s="42"/>
      <c r="R4" s="41"/>
      <c r="S4" s="38"/>
      <c r="T4" s="12"/>
      <c r="U4" s="12"/>
      <c r="V4" s="12"/>
    </row>
    <row r="5" spans="1:22" s="6" customFormat="1" ht="65.2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13" t="s">
        <v>0</v>
      </c>
      <c r="N5" s="13" t="s">
        <v>1</v>
      </c>
      <c r="O5" s="39"/>
      <c r="P5" s="13" t="s">
        <v>99</v>
      </c>
      <c r="Q5" s="13" t="s">
        <v>100</v>
      </c>
      <c r="R5" s="13" t="s">
        <v>101</v>
      </c>
      <c r="S5" s="39"/>
      <c r="T5" s="12"/>
      <c r="U5" s="12"/>
      <c r="V5" s="12"/>
    </row>
    <row r="6" spans="1:22" s="4" customFormat="1" ht="1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5"/>
      <c r="U6" s="15"/>
      <c r="V6" s="15"/>
    </row>
    <row r="7" spans="1:22" ht="120.75" customHeight="1">
      <c r="A7" s="16">
        <v>951</v>
      </c>
      <c r="B7" s="16">
        <v>1</v>
      </c>
      <c r="C7" s="17" t="s">
        <v>17</v>
      </c>
      <c r="D7" s="17" t="s">
        <v>19</v>
      </c>
      <c r="E7" s="17" t="s">
        <v>18</v>
      </c>
      <c r="F7" s="18">
        <v>38718</v>
      </c>
      <c r="G7" s="16" t="s">
        <v>31</v>
      </c>
      <c r="H7" s="19"/>
      <c r="I7" s="19"/>
      <c r="J7" s="19"/>
      <c r="K7" s="19"/>
      <c r="L7" s="22"/>
      <c r="M7" s="20">
        <f aca="true" t="shared" si="0" ref="M7:R7">SUM(M8:M20)</f>
        <v>3101.0999999999995</v>
      </c>
      <c r="N7" s="20">
        <f t="shared" si="0"/>
        <v>3098.7</v>
      </c>
      <c r="O7" s="20">
        <f t="shared" si="0"/>
        <v>3235</v>
      </c>
      <c r="P7" s="20">
        <f t="shared" si="0"/>
        <v>3227.7769</v>
      </c>
      <c r="Q7" s="20">
        <f t="shared" si="0"/>
        <v>3492.399999999999</v>
      </c>
      <c r="R7" s="20">
        <f t="shared" si="0"/>
        <v>3492.399999999999</v>
      </c>
      <c r="S7" s="19"/>
      <c r="T7" s="21"/>
      <c r="U7" s="21"/>
      <c r="V7" s="21"/>
    </row>
    <row r="8" spans="1:22" ht="12.75">
      <c r="A8" s="16" t="s">
        <v>3</v>
      </c>
      <c r="B8" s="16" t="s">
        <v>3</v>
      </c>
      <c r="C8" s="17" t="s">
        <v>3</v>
      </c>
      <c r="D8" s="17" t="s">
        <v>4</v>
      </c>
      <c r="E8" s="17" t="s">
        <v>3</v>
      </c>
      <c r="F8" s="17" t="s">
        <v>3</v>
      </c>
      <c r="G8" s="16" t="s">
        <v>3</v>
      </c>
      <c r="H8" s="19" t="s">
        <v>5</v>
      </c>
      <c r="I8" s="19" t="s">
        <v>10</v>
      </c>
      <c r="J8" s="19" t="s">
        <v>32</v>
      </c>
      <c r="K8" s="19">
        <v>500</v>
      </c>
      <c r="L8" s="22">
        <v>211</v>
      </c>
      <c r="M8" s="23">
        <v>486.8</v>
      </c>
      <c r="N8" s="23">
        <v>486.8</v>
      </c>
      <c r="O8" s="23">
        <v>508.8</v>
      </c>
      <c r="P8" s="23">
        <v>559.2</v>
      </c>
      <c r="Q8" s="23">
        <v>605.1</v>
      </c>
      <c r="R8" s="23">
        <v>605.1</v>
      </c>
      <c r="S8" s="19"/>
      <c r="T8" s="21"/>
      <c r="U8" s="21"/>
      <c r="V8" s="21"/>
    </row>
    <row r="9" spans="1:22" ht="12.75">
      <c r="A9" s="16" t="s">
        <v>3</v>
      </c>
      <c r="B9" s="16" t="s">
        <v>3</v>
      </c>
      <c r="C9" s="17" t="s">
        <v>3</v>
      </c>
      <c r="D9" s="17" t="s">
        <v>4</v>
      </c>
      <c r="E9" s="17" t="s">
        <v>3</v>
      </c>
      <c r="F9" s="17" t="s">
        <v>3</v>
      </c>
      <c r="G9" s="16" t="s">
        <v>3</v>
      </c>
      <c r="H9" s="19" t="s">
        <v>5</v>
      </c>
      <c r="I9" s="19" t="s">
        <v>10</v>
      </c>
      <c r="J9" s="19" t="s">
        <v>32</v>
      </c>
      <c r="K9" s="19">
        <v>500</v>
      </c>
      <c r="L9" s="19">
        <v>212</v>
      </c>
      <c r="M9" s="23">
        <v>18.2</v>
      </c>
      <c r="N9" s="23">
        <v>18.2</v>
      </c>
      <c r="O9" s="23">
        <v>18.2</v>
      </c>
      <c r="P9" s="23">
        <v>20</v>
      </c>
      <c r="Q9" s="23">
        <v>18.2</v>
      </c>
      <c r="R9" s="23">
        <v>18.2</v>
      </c>
      <c r="S9" s="19"/>
      <c r="T9" s="21"/>
      <c r="U9" s="21"/>
      <c r="V9" s="21"/>
    </row>
    <row r="10" spans="1:22" ht="12.75">
      <c r="A10" s="16" t="s">
        <v>3</v>
      </c>
      <c r="B10" s="16" t="s">
        <v>3</v>
      </c>
      <c r="C10" s="17" t="s">
        <v>3</v>
      </c>
      <c r="D10" s="17" t="s">
        <v>4</v>
      </c>
      <c r="E10" s="17" t="s">
        <v>3</v>
      </c>
      <c r="F10" s="17" t="s">
        <v>3</v>
      </c>
      <c r="G10" s="16" t="s">
        <v>3</v>
      </c>
      <c r="H10" s="19" t="s">
        <v>5</v>
      </c>
      <c r="I10" s="19" t="s">
        <v>10</v>
      </c>
      <c r="J10" s="19" t="s">
        <v>32</v>
      </c>
      <c r="K10" s="19">
        <v>500</v>
      </c>
      <c r="L10" s="19">
        <v>213</v>
      </c>
      <c r="M10" s="23">
        <v>95.8</v>
      </c>
      <c r="N10" s="23">
        <v>95</v>
      </c>
      <c r="O10" s="23">
        <v>140.1</v>
      </c>
      <c r="P10" s="23">
        <v>154</v>
      </c>
      <c r="Q10" s="23">
        <v>142.3</v>
      </c>
      <c r="R10" s="23">
        <v>142.3</v>
      </c>
      <c r="S10" s="19"/>
      <c r="T10" s="21"/>
      <c r="U10" s="21"/>
      <c r="V10" s="21"/>
    </row>
    <row r="11" spans="1:22" ht="12.75">
      <c r="A11" s="16" t="s">
        <v>3</v>
      </c>
      <c r="B11" s="16" t="s">
        <v>3</v>
      </c>
      <c r="C11" s="17" t="s">
        <v>3</v>
      </c>
      <c r="D11" s="17" t="s">
        <v>4</v>
      </c>
      <c r="E11" s="17" t="s">
        <v>3</v>
      </c>
      <c r="F11" s="17" t="s">
        <v>3</v>
      </c>
      <c r="G11" s="16" t="s">
        <v>3</v>
      </c>
      <c r="H11" s="19" t="s">
        <v>5</v>
      </c>
      <c r="I11" s="19" t="s">
        <v>9</v>
      </c>
      <c r="J11" s="19" t="s">
        <v>7</v>
      </c>
      <c r="K11" s="19">
        <v>500</v>
      </c>
      <c r="L11" s="19">
        <v>211</v>
      </c>
      <c r="M11" s="23">
        <v>1353.3</v>
      </c>
      <c r="N11" s="23">
        <v>1353.3</v>
      </c>
      <c r="O11" s="23">
        <v>1341.1</v>
      </c>
      <c r="P11" s="23">
        <v>1256.2</v>
      </c>
      <c r="Q11" s="23">
        <v>1620.9</v>
      </c>
      <c r="R11" s="23">
        <v>1620.9</v>
      </c>
      <c r="S11" s="19"/>
      <c r="T11" s="21"/>
      <c r="U11" s="21"/>
      <c r="V11" s="21"/>
    </row>
    <row r="12" spans="1:22" ht="12.75">
      <c r="A12" s="16" t="s">
        <v>3</v>
      </c>
      <c r="B12" s="16" t="s">
        <v>3</v>
      </c>
      <c r="C12" s="17" t="s">
        <v>3</v>
      </c>
      <c r="D12" s="17" t="s">
        <v>4</v>
      </c>
      <c r="E12" s="17" t="s">
        <v>3</v>
      </c>
      <c r="F12" s="17" t="s">
        <v>3</v>
      </c>
      <c r="G12" s="16" t="s">
        <v>3</v>
      </c>
      <c r="H12" s="19" t="s">
        <v>5</v>
      </c>
      <c r="I12" s="19" t="s">
        <v>9</v>
      </c>
      <c r="J12" s="19" t="s">
        <v>7</v>
      </c>
      <c r="K12" s="19">
        <v>500</v>
      </c>
      <c r="L12" s="19">
        <v>212</v>
      </c>
      <c r="M12" s="23">
        <v>80.6</v>
      </c>
      <c r="N12" s="23">
        <v>80.5</v>
      </c>
      <c r="O12" s="23">
        <v>85.3</v>
      </c>
      <c r="P12" s="23">
        <v>93.7</v>
      </c>
      <c r="Q12" s="23">
        <v>92.7</v>
      </c>
      <c r="R12" s="23">
        <v>92.7</v>
      </c>
      <c r="S12" s="19"/>
      <c r="T12" s="21"/>
      <c r="U12" s="21"/>
      <c r="V12" s="21"/>
    </row>
    <row r="13" spans="1:22" ht="12.75">
      <c r="A13" s="16" t="s">
        <v>3</v>
      </c>
      <c r="B13" s="16" t="s">
        <v>3</v>
      </c>
      <c r="C13" s="17" t="s">
        <v>3</v>
      </c>
      <c r="D13" s="17" t="s">
        <v>4</v>
      </c>
      <c r="E13" s="17" t="s">
        <v>3</v>
      </c>
      <c r="F13" s="17" t="s">
        <v>3</v>
      </c>
      <c r="G13" s="16" t="s">
        <v>3</v>
      </c>
      <c r="H13" s="19" t="s">
        <v>5</v>
      </c>
      <c r="I13" s="19" t="s">
        <v>9</v>
      </c>
      <c r="J13" s="19" t="s">
        <v>7</v>
      </c>
      <c r="K13" s="19">
        <v>500</v>
      </c>
      <c r="L13" s="19">
        <v>213</v>
      </c>
      <c r="M13" s="23">
        <v>359.7</v>
      </c>
      <c r="N13" s="23">
        <v>359.6</v>
      </c>
      <c r="O13" s="23">
        <v>427.8</v>
      </c>
      <c r="P13" s="23">
        <v>470.2</v>
      </c>
      <c r="Q13" s="23">
        <v>437</v>
      </c>
      <c r="R13" s="23">
        <v>437</v>
      </c>
      <c r="S13" s="19"/>
      <c r="T13" s="21"/>
      <c r="U13" s="21"/>
      <c r="V13" s="21"/>
    </row>
    <row r="14" spans="1:22" ht="12.75">
      <c r="A14" s="16" t="s">
        <v>3</v>
      </c>
      <c r="B14" s="16" t="s">
        <v>3</v>
      </c>
      <c r="C14" s="17" t="s">
        <v>3</v>
      </c>
      <c r="D14" s="17" t="s">
        <v>4</v>
      </c>
      <c r="E14" s="17" t="s">
        <v>3</v>
      </c>
      <c r="F14" s="17" t="s">
        <v>3</v>
      </c>
      <c r="G14" s="16" t="s">
        <v>3</v>
      </c>
      <c r="H14" s="19" t="s">
        <v>5</v>
      </c>
      <c r="I14" s="19" t="s">
        <v>9</v>
      </c>
      <c r="J14" s="19" t="s">
        <v>7</v>
      </c>
      <c r="K14" s="19">
        <v>500</v>
      </c>
      <c r="L14" s="19">
        <v>221</v>
      </c>
      <c r="M14" s="23">
        <v>27</v>
      </c>
      <c r="N14" s="23">
        <v>26.7</v>
      </c>
      <c r="O14" s="23">
        <v>44.1</v>
      </c>
      <c r="P14" s="23">
        <v>48.5</v>
      </c>
      <c r="Q14" s="23">
        <v>43.4</v>
      </c>
      <c r="R14" s="23">
        <v>43.4</v>
      </c>
      <c r="S14" s="19"/>
      <c r="T14" s="21"/>
      <c r="U14" s="21"/>
      <c r="V14" s="21"/>
    </row>
    <row r="15" spans="1:22" ht="12.75">
      <c r="A15" s="16"/>
      <c r="B15" s="16"/>
      <c r="C15" s="17"/>
      <c r="D15" s="17"/>
      <c r="E15" s="17"/>
      <c r="F15" s="17"/>
      <c r="G15" s="16"/>
      <c r="H15" s="19" t="s">
        <v>5</v>
      </c>
      <c r="I15" s="19" t="s">
        <v>9</v>
      </c>
      <c r="J15" s="19" t="s">
        <v>7</v>
      </c>
      <c r="K15" s="19">
        <v>500</v>
      </c>
      <c r="L15" s="19">
        <v>223</v>
      </c>
      <c r="M15" s="23">
        <v>44.7</v>
      </c>
      <c r="N15" s="23">
        <v>44.6</v>
      </c>
      <c r="O15" s="23">
        <v>65.4</v>
      </c>
      <c r="P15" s="23">
        <v>71.9</v>
      </c>
      <c r="Q15" s="23">
        <v>51.1</v>
      </c>
      <c r="R15" s="23">
        <v>51.1</v>
      </c>
      <c r="S15" s="19"/>
      <c r="T15" s="21"/>
      <c r="U15" s="21"/>
      <c r="V15" s="21"/>
    </row>
    <row r="16" spans="1:22" ht="12.75">
      <c r="A16" s="16"/>
      <c r="B16" s="16"/>
      <c r="C16" s="17"/>
      <c r="D16" s="17"/>
      <c r="E16" s="17"/>
      <c r="F16" s="17"/>
      <c r="G16" s="16"/>
      <c r="H16" s="19" t="s">
        <v>5</v>
      </c>
      <c r="I16" s="19" t="s">
        <v>9</v>
      </c>
      <c r="J16" s="19" t="s">
        <v>7</v>
      </c>
      <c r="K16" s="19">
        <v>500</v>
      </c>
      <c r="L16" s="19">
        <v>225</v>
      </c>
      <c r="M16" s="23">
        <v>113.1</v>
      </c>
      <c r="N16" s="23">
        <v>113.1</v>
      </c>
      <c r="O16" s="23">
        <v>166.9</v>
      </c>
      <c r="P16" s="23">
        <v>18.5</v>
      </c>
      <c r="Q16" s="23">
        <v>32.6</v>
      </c>
      <c r="R16" s="23">
        <v>32.6</v>
      </c>
      <c r="S16" s="19"/>
      <c r="T16" s="21"/>
      <c r="U16" s="21"/>
      <c r="V16" s="21"/>
    </row>
    <row r="17" spans="1:22" ht="12.75">
      <c r="A17" s="16"/>
      <c r="B17" s="16"/>
      <c r="C17" s="17"/>
      <c r="D17" s="17"/>
      <c r="E17" s="17"/>
      <c r="F17" s="17"/>
      <c r="G17" s="16"/>
      <c r="H17" s="19" t="s">
        <v>5</v>
      </c>
      <c r="I17" s="19" t="s">
        <v>9</v>
      </c>
      <c r="J17" s="19" t="s">
        <v>7</v>
      </c>
      <c r="K17" s="19">
        <v>500</v>
      </c>
      <c r="L17" s="19">
        <v>226</v>
      </c>
      <c r="M17" s="23">
        <v>257.4</v>
      </c>
      <c r="N17" s="23">
        <v>257.3</v>
      </c>
      <c r="O17" s="23">
        <v>194.1</v>
      </c>
      <c r="P17" s="23">
        <v>268.3</v>
      </c>
      <c r="Q17" s="23">
        <v>160.2</v>
      </c>
      <c r="R17" s="23">
        <v>160.2</v>
      </c>
      <c r="S17" s="19"/>
      <c r="T17" s="21"/>
      <c r="U17" s="21"/>
      <c r="V17" s="21"/>
    </row>
    <row r="18" spans="1:22" ht="12.75">
      <c r="A18" s="16"/>
      <c r="B18" s="16"/>
      <c r="C18" s="17"/>
      <c r="D18" s="17"/>
      <c r="E18" s="17"/>
      <c r="F18" s="17"/>
      <c r="G18" s="16"/>
      <c r="H18" s="19" t="s">
        <v>5</v>
      </c>
      <c r="I18" s="19" t="s">
        <v>9</v>
      </c>
      <c r="J18" s="19" t="s">
        <v>7</v>
      </c>
      <c r="K18" s="19">
        <v>500</v>
      </c>
      <c r="L18" s="19">
        <v>290</v>
      </c>
      <c r="M18" s="23">
        <v>8.6</v>
      </c>
      <c r="N18" s="23">
        <v>8.6</v>
      </c>
      <c r="O18" s="23">
        <v>10.1</v>
      </c>
      <c r="P18" s="23">
        <v>11.1</v>
      </c>
      <c r="Q18" s="23">
        <v>7.2</v>
      </c>
      <c r="R18" s="23">
        <v>7.2</v>
      </c>
      <c r="S18" s="19"/>
      <c r="T18" s="21"/>
      <c r="U18" s="21"/>
      <c r="V18" s="21"/>
    </row>
    <row r="19" spans="1:22" ht="12.75">
      <c r="A19" s="16"/>
      <c r="B19" s="16"/>
      <c r="C19" s="17"/>
      <c r="D19" s="17"/>
      <c r="E19" s="17"/>
      <c r="F19" s="17"/>
      <c r="G19" s="16"/>
      <c r="H19" s="19" t="s">
        <v>5</v>
      </c>
      <c r="I19" s="19" t="s">
        <v>9</v>
      </c>
      <c r="J19" s="19" t="s">
        <v>7</v>
      </c>
      <c r="K19" s="19">
        <v>500</v>
      </c>
      <c r="L19" s="19">
        <v>310</v>
      </c>
      <c r="M19" s="23">
        <v>78.3</v>
      </c>
      <c r="N19" s="23">
        <v>77.4</v>
      </c>
      <c r="O19" s="23">
        <v>0</v>
      </c>
      <c r="P19" s="23">
        <f>O19*1.099</f>
        <v>0</v>
      </c>
      <c r="Q19" s="23">
        <v>0</v>
      </c>
      <c r="R19" s="23">
        <v>0</v>
      </c>
      <c r="S19" s="19"/>
      <c r="T19" s="21"/>
      <c r="U19" s="21"/>
      <c r="V19" s="21"/>
    </row>
    <row r="20" spans="1:22" ht="12.75">
      <c r="A20" s="16"/>
      <c r="B20" s="16"/>
      <c r="C20" s="17"/>
      <c r="D20" s="17"/>
      <c r="E20" s="17"/>
      <c r="F20" s="17"/>
      <c r="G20" s="16"/>
      <c r="H20" s="19" t="s">
        <v>5</v>
      </c>
      <c r="I20" s="19" t="s">
        <v>9</v>
      </c>
      <c r="J20" s="19" t="s">
        <v>7</v>
      </c>
      <c r="K20" s="19">
        <v>500</v>
      </c>
      <c r="L20" s="19">
        <v>340</v>
      </c>
      <c r="M20" s="23">
        <v>177.6</v>
      </c>
      <c r="N20" s="23">
        <v>177.6</v>
      </c>
      <c r="O20" s="23">
        <v>233.1</v>
      </c>
      <c r="P20" s="23">
        <f>O20*1.099</f>
        <v>256.1769</v>
      </c>
      <c r="Q20" s="23">
        <v>281.7</v>
      </c>
      <c r="R20" s="23">
        <v>281.7</v>
      </c>
      <c r="S20" s="19"/>
      <c r="T20" s="21"/>
      <c r="U20" s="21"/>
      <c r="V20" s="21"/>
    </row>
    <row r="21" spans="1:22" ht="122.25" customHeight="1">
      <c r="A21" s="16">
        <v>951</v>
      </c>
      <c r="B21" s="16">
        <v>2</v>
      </c>
      <c r="C21" s="17" t="s">
        <v>33</v>
      </c>
      <c r="D21" s="17" t="s">
        <v>19</v>
      </c>
      <c r="E21" s="17" t="s">
        <v>18</v>
      </c>
      <c r="F21" s="18">
        <v>39448</v>
      </c>
      <c r="G21" s="16" t="s">
        <v>31</v>
      </c>
      <c r="H21" s="19"/>
      <c r="I21" s="19"/>
      <c r="J21" s="19"/>
      <c r="K21" s="19"/>
      <c r="L21" s="19"/>
      <c r="M21" s="20">
        <f aca="true" t="shared" si="1" ref="M21:R21">SUM(M22:M27)</f>
        <v>141.6</v>
      </c>
      <c r="N21" s="20">
        <f t="shared" si="1"/>
        <v>141.5</v>
      </c>
      <c r="O21" s="20">
        <f t="shared" si="1"/>
        <v>148.4</v>
      </c>
      <c r="P21" s="20">
        <f>SUM(P22:P27)</f>
        <v>160.7837</v>
      </c>
      <c r="Q21" s="20">
        <f>SUM(Q22:Q27)</f>
        <v>176</v>
      </c>
      <c r="R21" s="20">
        <f t="shared" si="1"/>
        <v>176</v>
      </c>
      <c r="S21" s="19"/>
      <c r="T21" s="21"/>
      <c r="U21" s="21"/>
      <c r="V21" s="21"/>
    </row>
    <row r="22" spans="1:22" ht="12.75">
      <c r="A22" s="16" t="s">
        <v>3</v>
      </c>
      <c r="B22" s="16" t="s">
        <v>3</v>
      </c>
      <c r="C22" s="17" t="s">
        <v>3</v>
      </c>
      <c r="D22" s="17" t="s">
        <v>4</v>
      </c>
      <c r="E22" s="17" t="s">
        <v>3</v>
      </c>
      <c r="F22" s="17" t="s">
        <v>3</v>
      </c>
      <c r="G22" s="16" t="s">
        <v>3</v>
      </c>
      <c r="H22" s="19" t="s">
        <v>10</v>
      </c>
      <c r="I22" s="19" t="s">
        <v>6</v>
      </c>
      <c r="J22" s="19" t="s">
        <v>14</v>
      </c>
      <c r="K22" s="19">
        <v>500</v>
      </c>
      <c r="L22" s="19">
        <v>211</v>
      </c>
      <c r="M22" s="23">
        <v>112.8</v>
      </c>
      <c r="N22" s="23">
        <v>112.8</v>
      </c>
      <c r="O22" s="23">
        <v>116</v>
      </c>
      <c r="P22" s="23">
        <f>O22*1.099</f>
        <v>127.484</v>
      </c>
      <c r="Q22" s="23">
        <v>140</v>
      </c>
      <c r="R22" s="23">
        <v>140</v>
      </c>
      <c r="S22" s="19"/>
      <c r="T22" s="21"/>
      <c r="U22" s="21"/>
      <c r="V22" s="21"/>
    </row>
    <row r="23" spans="1:22" ht="12.75">
      <c r="A23" s="16" t="s">
        <v>3</v>
      </c>
      <c r="B23" s="16" t="s">
        <v>3</v>
      </c>
      <c r="C23" s="17" t="s">
        <v>3</v>
      </c>
      <c r="D23" s="17" t="s">
        <v>4</v>
      </c>
      <c r="E23" s="17" t="s">
        <v>3</v>
      </c>
      <c r="F23" s="17" t="s">
        <v>3</v>
      </c>
      <c r="G23" s="16" t="s">
        <v>3</v>
      </c>
      <c r="H23" s="19" t="s">
        <v>10</v>
      </c>
      <c r="I23" s="19" t="s">
        <v>6</v>
      </c>
      <c r="J23" s="19" t="s">
        <v>14</v>
      </c>
      <c r="K23" s="19">
        <v>500</v>
      </c>
      <c r="L23" s="19">
        <v>212</v>
      </c>
      <c r="M23" s="23"/>
      <c r="N23" s="23"/>
      <c r="O23" s="23">
        <v>0</v>
      </c>
      <c r="P23" s="23">
        <f>O23*1.099</f>
        <v>0</v>
      </c>
      <c r="Q23" s="23">
        <f aca="true" t="shared" si="2" ref="Q23:R26">P23*1.082</f>
        <v>0</v>
      </c>
      <c r="R23" s="23">
        <v>0</v>
      </c>
      <c r="S23" s="19"/>
      <c r="T23" s="21"/>
      <c r="U23" s="21"/>
      <c r="V23" s="21"/>
    </row>
    <row r="24" spans="1:22" ht="12.75">
      <c r="A24" s="16"/>
      <c r="B24" s="16"/>
      <c r="C24" s="17"/>
      <c r="D24" s="17"/>
      <c r="E24" s="17"/>
      <c r="F24" s="17"/>
      <c r="G24" s="16"/>
      <c r="H24" s="19" t="s">
        <v>10</v>
      </c>
      <c r="I24" s="19" t="s">
        <v>6</v>
      </c>
      <c r="J24" s="19" t="s">
        <v>14</v>
      </c>
      <c r="K24" s="19">
        <v>500</v>
      </c>
      <c r="L24" s="19">
        <v>213</v>
      </c>
      <c r="M24" s="23">
        <v>28.8</v>
      </c>
      <c r="N24" s="23">
        <v>28.7</v>
      </c>
      <c r="O24" s="23">
        <v>30.3</v>
      </c>
      <c r="P24" s="23">
        <f>O24*1.099</f>
        <v>33.2997</v>
      </c>
      <c r="Q24" s="23">
        <v>36</v>
      </c>
      <c r="R24" s="23">
        <v>36</v>
      </c>
      <c r="S24" s="19"/>
      <c r="T24" s="21"/>
      <c r="U24" s="21"/>
      <c r="V24" s="21"/>
    </row>
    <row r="25" spans="1:22" ht="12.75">
      <c r="A25" s="16"/>
      <c r="B25" s="16"/>
      <c r="C25" s="17"/>
      <c r="D25" s="17"/>
      <c r="E25" s="17"/>
      <c r="F25" s="17"/>
      <c r="G25" s="16"/>
      <c r="H25" s="19" t="s">
        <v>10</v>
      </c>
      <c r="I25" s="19" t="s">
        <v>6</v>
      </c>
      <c r="J25" s="19" t="s">
        <v>14</v>
      </c>
      <c r="K25" s="19">
        <v>500</v>
      </c>
      <c r="L25" s="19">
        <v>222</v>
      </c>
      <c r="M25" s="23"/>
      <c r="N25" s="23"/>
      <c r="O25" s="23"/>
      <c r="P25" s="23">
        <f>O25*1.099</f>
        <v>0</v>
      </c>
      <c r="Q25" s="23">
        <f t="shared" si="2"/>
        <v>0</v>
      </c>
      <c r="R25" s="23">
        <f t="shared" si="2"/>
        <v>0</v>
      </c>
      <c r="S25" s="19"/>
      <c r="T25" s="21"/>
      <c r="U25" s="21"/>
      <c r="V25" s="21"/>
    </row>
    <row r="26" spans="1:22" ht="12.75">
      <c r="A26" s="16"/>
      <c r="B26" s="16"/>
      <c r="C26" s="17"/>
      <c r="D26" s="17"/>
      <c r="E26" s="17"/>
      <c r="F26" s="17"/>
      <c r="G26" s="16"/>
      <c r="H26" s="19" t="s">
        <v>10</v>
      </c>
      <c r="I26" s="19" t="s">
        <v>6</v>
      </c>
      <c r="J26" s="19" t="s">
        <v>14</v>
      </c>
      <c r="K26" s="19">
        <v>500</v>
      </c>
      <c r="L26" s="19">
        <v>226</v>
      </c>
      <c r="M26" s="23"/>
      <c r="N26" s="23"/>
      <c r="O26" s="23"/>
      <c r="P26" s="23">
        <f>O26*1.099</f>
        <v>0</v>
      </c>
      <c r="Q26" s="23">
        <f t="shared" si="2"/>
        <v>0</v>
      </c>
      <c r="R26" s="23">
        <f t="shared" si="2"/>
        <v>0</v>
      </c>
      <c r="S26" s="19"/>
      <c r="T26" s="21"/>
      <c r="U26" s="21"/>
      <c r="V26" s="21"/>
    </row>
    <row r="27" spans="1:22" ht="12.75">
      <c r="A27" s="16" t="s">
        <v>3</v>
      </c>
      <c r="B27" s="16" t="s">
        <v>3</v>
      </c>
      <c r="C27" s="17" t="s">
        <v>3</v>
      </c>
      <c r="D27" s="17" t="s">
        <v>4</v>
      </c>
      <c r="E27" s="17" t="s">
        <v>3</v>
      </c>
      <c r="F27" s="17" t="s">
        <v>3</v>
      </c>
      <c r="G27" s="16" t="s">
        <v>3</v>
      </c>
      <c r="H27" s="19" t="s">
        <v>10</v>
      </c>
      <c r="I27" s="19" t="s">
        <v>6</v>
      </c>
      <c r="J27" s="19" t="s">
        <v>14</v>
      </c>
      <c r="K27" s="19">
        <v>500</v>
      </c>
      <c r="L27" s="19">
        <v>340</v>
      </c>
      <c r="M27" s="23"/>
      <c r="N27" s="23"/>
      <c r="O27" s="23">
        <v>2.1</v>
      </c>
      <c r="P27" s="23"/>
      <c r="Q27" s="23"/>
      <c r="R27" s="23"/>
      <c r="S27" s="19"/>
      <c r="T27" s="21"/>
      <c r="U27" s="21"/>
      <c r="V27" s="21"/>
    </row>
    <row r="28" spans="1:22" ht="126" customHeight="1">
      <c r="A28" s="16">
        <v>951</v>
      </c>
      <c r="B28" s="16">
        <v>3</v>
      </c>
      <c r="C28" s="17" t="s">
        <v>34</v>
      </c>
      <c r="D28" s="17" t="s">
        <v>19</v>
      </c>
      <c r="E28" s="17" t="s">
        <v>35</v>
      </c>
      <c r="F28" s="18">
        <v>39448</v>
      </c>
      <c r="G28" s="16" t="s">
        <v>31</v>
      </c>
      <c r="H28" s="19"/>
      <c r="I28" s="19"/>
      <c r="J28" s="19"/>
      <c r="K28" s="19"/>
      <c r="L28" s="19"/>
      <c r="M28" s="20">
        <f aca="true" t="shared" si="3" ref="M28:R28">SUM(M29:M29)</f>
        <v>6</v>
      </c>
      <c r="N28" s="20">
        <f t="shared" si="3"/>
        <v>6</v>
      </c>
      <c r="O28" s="20">
        <f t="shared" si="3"/>
        <v>6.5</v>
      </c>
      <c r="P28" s="20">
        <f t="shared" si="3"/>
        <v>7.1</v>
      </c>
      <c r="Q28" s="20">
        <f t="shared" si="3"/>
        <v>7.7</v>
      </c>
      <c r="R28" s="20">
        <f t="shared" si="3"/>
        <v>7.7</v>
      </c>
      <c r="S28" s="19"/>
      <c r="T28" s="21"/>
      <c r="U28" s="21"/>
      <c r="V28" s="21"/>
    </row>
    <row r="29" spans="1:22" ht="13.5" customHeight="1">
      <c r="A29" s="16"/>
      <c r="B29" s="16"/>
      <c r="C29" s="17"/>
      <c r="D29" s="17"/>
      <c r="E29" s="17"/>
      <c r="F29" s="18"/>
      <c r="G29" s="16"/>
      <c r="H29" s="19" t="s">
        <v>6</v>
      </c>
      <c r="I29" s="19" t="s">
        <v>16</v>
      </c>
      <c r="J29" s="19">
        <v>2190100</v>
      </c>
      <c r="K29" s="19" t="s">
        <v>36</v>
      </c>
      <c r="L29" s="19">
        <v>226</v>
      </c>
      <c r="M29" s="23">
        <v>6</v>
      </c>
      <c r="N29" s="23">
        <v>6</v>
      </c>
      <c r="O29" s="23">
        <v>6.5</v>
      </c>
      <c r="P29" s="23">
        <v>7.1</v>
      </c>
      <c r="Q29" s="23">
        <v>7.7</v>
      </c>
      <c r="R29" s="23">
        <v>7.7</v>
      </c>
      <c r="S29" s="19"/>
      <c r="T29" s="21"/>
      <c r="U29" s="21"/>
      <c r="V29" s="21"/>
    </row>
    <row r="30" spans="1:25" ht="159.75" customHeight="1">
      <c r="A30" s="16">
        <v>951</v>
      </c>
      <c r="B30" s="16">
        <v>4</v>
      </c>
      <c r="C30" s="17" t="s">
        <v>44</v>
      </c>
      <c r="D30" s="17" t="s">
        <v>19</v>
      </c>
      <c r="E30" s="17" t="s">
        <v>45</v>
      </c>
      <c r="F30" s="18">
        <v>39448</v>
      </c>
      <c r="G30" s="16" t="s">
        <v>2</v>
      </c>
      <c r="H30" s="19"/>
      <c r="I30" s="19"/>
      <c r="J30" s="19"/>
      <c r="K30" s="19"/>
      <c r="L30" s="19"/>
      <c r="M30" s="20">
        <f aca="true" t="shared" si="4" ref="M30:R30">SUM(M31:M33)</f>
        <v>10.5</v>
      </c>
      <c r="N30" s="20">
        <f t="shared" si="4"/>
        <v>10.5</v>
      </c>
      <c r="O30" s="20">
        <f t="shared" si="4"/>
        <v>30</v>
      </c>
      <c r="P30" s="20">
        <f>SUM(P31:P33)</f>
        <v>33</v>
      </c>
      <c r="Q30" s="20">
        <f>SUM(Q31:Q33)</f>
        <v>35.7</v>
      </c>
      <c r="R30" s="20">
        <f t="shared" si="4"/>
        <v>35.7</v>
      </c>
      <c r="S30" s="24"/>
      <c r="T30" s="25"/>
      <c r="U30" s="25"/>
      <c r="V30" s="25"/>
      <c r="W30" s="9"/>
      <c r="X30" s="9"/>
      <c r="Y30" s="9"/>
    </row>
    <row r="31" spans="1:22" ht="12.75">
      <c r="A31" s="16" t="s">
        <v>3</v>
      </c>
      <c r="B31" s="16" t="s">
        <v>3</v>
      </c>
      <c r="C31" s="17" t="s">
        <v>3</v>
      </c>
      <c r="D31" s="17" t="s">
        <v>4</v>
      </c>
      <c r="E31" s="17" t="s">
        <v>3</v>
      </c>
      <c r="F31" s="17" t="s">
        <v>3</v>
      </c>
      <c r="G31" s="16" t="s">
        <v>3</v>
      </c>
      <c r="H31" s="19" t="s">
        <v>11</v>
      </c>
      <c r="I31" s="19" t="s">
        <v>6</v>
      </c>
      <c r="J31" s="19">
        <v>6000300</v>
      </c>
      <c r="K31" s="19">
        <v>500</v>
      </c>
      <c r="L31" s="19">
        <v>225</v>
      </c>
      <c r="M31" s="23">
        <v>0</v>
      </c>
      <c r="N31" s="23">
        <v>0</v>
      </c>
      <c r="O31" s="23">
        <v>30</v>
      </c>
      <c r="P31" s="23">
        <v>33</v>
      </c>
      <c r="Q31" s="23">
        <v>35.7</v>
      </c>
      <c r="R31" s="23">
        <v>35.7</v>
      </c>
      <c r="S31" s="19"/>
      <c r="T31" s="21"/>
      <c r="U31" s="21"/>
      <c r="V31" s="21"/>
    </row>
    <row r="32" spans="1:22" ht="12.75">
      <c r="A32" s="16"/>
      <c r="B32" s="16"/>
      <c r="C32" s="17"/>
      <c r="D32" s="17"/>
      <c r="E32" s="17"/>
      <c r="F32" s="17"/>
      <c r="G32" s="16"/>
      <c r="H32" s="19" t="s">
        <v>11</v>
      </c>
      <c r="I32" s="19" t="s">
        <v>6</v>
      </c>
      <c r="J32" s="19">
        <v>6000300</v>
      </c>
      <c r="K32" s="19">
        <v>500</v>
      </c>
      <c r="L32" s="19">
        <v>226</v>
      </c>
      <c r="M32" s="23">
        <v>8.1</v>
      </c>
      <c r="N32" s="23">
        <v>8.1</v>
      </c>
      <c r="O32" s="23"/>
      <c r="P32" s="23"/>
      <c r="Q32" s="23"/>
      <c r="R32" s="23"/>
      <c r="S32" s="19"/>
      <c r="T32" s="21"/>
      <c r="U32" s="21"/>
      <c r="V32" s="21"/>
    </row>
    <row r="33" spans="1:22" ht="12.75">
      <c r="A33" s="16"/>
      <c r="B33" s="16"/>
      <c r="C33" s="17"/>
      <c r="D33" s="17"/>
      <c r="E33" s="17"/>
      <c r="F33" s="17"/>
      <c r="G33" s="16"/>
      <c r="H33" s="19" t="s">
        <v>11</v>
      </c>
      <c r="I33" s="19" t="s">
        <v>6</v>
      </c>
      <c r="J33" s="19">
        <v>6000300</v>
      </c>
      <c r="K33" s="19">
        <v>500</v>
      </c>
      <c r="L33" s="19">
        <v>310</v>
      </c>
      <c r="M33" s="23">
        <v>2.4</v>
      </c>
      <c r="N33" s="23">
        <v>2.4</v>
      </c>
      <c r="O33" s="23"/>
      <c r="P33" s="23">
        <v>0</v>
      </c>
      <c r="Q33" s="23">
        <v>0</v>
      </c>
      <c r="R33" s="23">
        <v>0</v>
      </c>
      <c r="S33" s="19"/>
      <c r="T33" s="21"/>
      <c r="U33" s="21"/>
      <c r="V33" s="21"/>
    </row>
    <row r="34" spans="1:25" ht="234" customHeight="1">
      <c r="A34" s="16">
        <v>951</v>
      </c>
      <c r="B34" s="16">
        <v>5</v>
      </c>
      <c r="C34" s="17" t="s">
        <v>46</v>
      </c>
      <c r="D34" s="17" t="s">
        <v>19</v>
      </c>
      <c r="E34" s="17" t="s">
        <v>48</v>
      </c>
      <c r="F34" s="18">
        <v>39448</v>
      </c>
      <c r="G34" s="16" t="s">
        <v>2</v>
      </c>
      <c r="H34" s="19" t="s">
        <v>3</v>
      </c>
      <c r="I34" s="19" t="s">
        <v>3</v>
      </c>
      <c r="J34" s="19" t="s">
        <v>3</v>
      </c>
      <c r="K34" s="19" t="s">
        <v>3</v>
      </c>
      <c r="L34" s="24" t="s">
        <v>3</v>
      </c>
      <c r="M34" s="20">
        <f aca="true" t="shared" si="5" ref="M34:R34">SUM(M35:M40)</f>
        <v>5016.799999999999</v>
      </c>
      <c r="N34" s="20">
        <f t="shared" si="5"/>
        <v>5016.5</v>
      </c>
      <c r="O34" s="20">
        <f t="shared" si="5"/>
        <v>1173.2</v>
      </c>
      <c r="P34" s="20">
        <f t="shared" si="5"/>
        <v>219.8</v>
      </c>
      <c r="Q34" s="20">
        <f t="shared" si="5"/>
        <v>237.9</v>
      </c>
      <c r="R34" s="20">
        <f t="shared" si="5"/>
        <v>237.9</v>
      </c>
      <c r="S34" s="24"/>
      <c r="T34" s="25"/>
      <c r="U34" s="25"/>
      <c r="V34" s="25"/>
      <c r="W34" s="9"/>
      <c r="X34" s="9"/>
      <c r="Y34" s="9"/>
    </row>
    <row r="35" spans="1:25" ht="12.75">
      <c r="A35" s="16"/>
      <c r="B35" s="16"/>
      <c r="C35" s="17"/>
      <c r="D35" s="17"/>
      <c r="E35" s="17"/>
      <c r="F35" s="18"/>
      <c r="G35" s="16"/>
      <c r="H35" s="31" t="s">
        <v>67</v>
      </c>
      <c r="I35" s="31" t="s">
        <v>69</v>
      </c>
      <c r="J35" s="31" t="s">
        <v>70</v>
      </c>
      <c r="K35" s="31" t="s">
        <v>71</v>
      </c>
      <c r="L35" s="31" t="s">
        <v>72</v>
      </c>
      <c r="M35" s="23">
        <v>4463.2</v>
      </c>
      <c r="N35" s="23">
        <v>4463.1</v>
      </c>
      <c r="O35" s="23">
        <v>0</v>
      </c>
      <c r="P35" s="23"/>
      <c r="Q35" s="23"/>
      <c r="R35" s="23"/>
      <c r="S35" s="24"/>
      <c r="T35" s="25"/>
      <c r="U35" s="25"/>
      <c r="V35" s="25"/>
      <c r="W35" s="9"/>
      <c r="X35" s="9"/>
      <c r="Y35" s="9"/>
    </row>
    <row r="36" spans="1:25" ht="12.75">
      <c r="A36" s="16"/>
      <c r="B36" s="16"/>
      <c r="C36" s="17"/>
      <c r="D36" s="17"/>
      <c r="E36" s="17"/>
      <c r="F36" s="18"/>
      <c r="G36" s="16"/>
      <c r="H36" s="31" t="s">
        <v>67</v>
      </c>
      <c r="I36" s="31" t="s">
        <v>69</v>
      </c>
      <c r="J36" s="31" t="s">
        <v>73</v>
      </c>
      <c r="K36" s="31" t="s">
        <v>71</v>
      </c>
      <c r="L36" s="31" t="s">
        <v>72</v>
      </c>
      <c r="M36" s="23">
        <v>495.9</v>
      </c>
      <c r="N36" s="23">
        <v>495.9</v>
      </c>
      <c r="O36" s="23"/>
      <c r="P36" s="23"/>
      <c r="Q36" s="23"/>
      <c r="R36" s="23"/>
      <c r="S36" s="24"/>
      <c r="T36" s="25"/>
      <c r="U36" s="25"/>
      <c r="V36" s="25"/>
      <c r="W36" s="9"/>
      <c r="X36" s="9"/>
      <c r="Y36" s="9"/>
    </row>
    <row r="37" spans="1:25" ht="12.75">
      <c r="A37" s="16"/>
      <c r="B37" s="16"/>
      <c r="C37" s="17"/>
      <c r="D37" s="17"/>
      <c r="E37" s="17"/>
      <c r="F37" s="18"/>
      <c r="G37" s="16"/>
      <c r="H37" s="31" t="s">
        <v>67</v>
      </c>
      <c r="I37" s="31" t="s">
        <v>69</v>
      </c>
      <c r="J37" s="31" t="s">
        <v>73</v>
      </c>
      <c r="K37" s="31" t="s">
        <v>74</v>
      </c>
      <c r="L37" s="31" t="s">
        <v>83</v>
      </c>
      <c r="M37" s="23">
        <v>25</v>
      </c>
      <c r="N37" s="23">
        <v>25</v>
      </c>
      <c r="O37" s="23">
        <v>0</v>
      </c>
      <c r="P37" s="23"/>
      <c r="Q37" s="23"/>
      <c r="R37" s="23"/>
      <c r="S37" s="24"/>
      <c r="T37" s="25"/>
      <c r="U37" s="25"/>
      <c r="V37" s="25"/>
      <c r="W37" s="9"/>
      <c r="X37" s="9"/>
      <c r="Y37" s="9"/>
    </row>
    <row r="38" spans="1:25" ht="12.75">
      <c r="A38" s="16"/>
      <c r="B38" s="16"/>
      <c r="C38" s="17"/>
      <c r="D38" s="17"/>
      <c r="E38" s="17"/>
      <c r="F38" s="18"/>
      <c r="G38" s="16"/>
      <c r="H38" s="19" t="s">
        <v>11</v>
      </c>
      <c r="I38" s="19" t="s">
        <v>6</v>
      </c>
      <c r="J38" s="19">
        <v>6000200</v>
      </c>
      <c r="K38" s="19">
        <v>500</v>
      </c>
      <c r="L38" s="19">
        <v>225</v>
      </c>
      <c r="M38" s="23">
        <v>12.5</v>
      </c>
      <c r="N38" s="23">
        <v>12.4</v>
      </c>
      <c r="O38" s="23">
        <v>1173.2</v>
      </c>
      <c r="P38" s="23">
        <v>219.8</v>
      </c>
      <c r="Q38" s="23">
        <v>237.9</v>
      </c>
      <c r="R38" s="23">
        <v>237.9</v>
      </c>
      <c r="S38" s="24"/>
      <c r="T38" s="25"/>
      <c r="U38" s="25"/>
      <c r="V38" s="25"/>
      <c r="W38" s="9"/>
      <c r="X38" s="9"/>
      <c r="Y38" s="9"/>
    </row>
    <row r="39" spans="1:25" ht="12.75">
      <c r="A39" s="16"/>
      <c r="B39" s="16"/>
      <c r="C39" s="17"/>
      <c r="D39" s="17"/>
      <c r="E39" s="17"/>
      <c r="F39" s="18"/>
      <c r="G39" s="16"/>
      <c r="H39" s="31" t="s">
        <v>67</v>
      </c>
      <c r="I39" s="31" t="s">
        <v>69</v>
      </c>
      <c r="J39" s="19">
        <v>6000200</v>
      </c>
      <c r="K39" s="19">
        <v>500</v>
      </c>
      <c r="L39" s="19">
        <v>310</v>
      </c>
      <c r="M39" s="23">
        <v>20.2</v>
      </c>
      <c r="N39" s="23">
        <v>20.1</v>
      </c>
      <c r="O39" s="23">
        <v>0</v>
      </c>
      <c r="P39" s="23"/>
      <c r="Q39" s="23"/>
      <c r="R39" s="23"/>
      <c r="S39" s="24"/>
      <c r="T39" s="25"/>
      <c r="U39" s="25"/>
      <c r="V39" s="25"/>
      <c r="W39" s="9"/>
      <c r="X39" s="9"/>
      <c r="Y39" s="9"/>
    </row>
    <row r="40" spans="1:25" ht="12.75">
      <c r="A40" s="16"/>
      <c r="B40" s="16"/>
      <c r="C40" s="17"/>
      <c r="D40" s="17"/>
      <c r="E40" s="17"/>
      <c r="F40" s="18"/>
      <c r="G40" s="16"/>
      <c r="H40" s="19"/>
      <c r="I40" s="19"/>
      <c r="J40" s="19"/>
      <c r="K40" s="19"/>
      <c r="L40" s="19"/>
      <c r="M40" s="23"/>
      <c r="N40" s="23"/>
      <c r="O40" s="23"/>
      <c r="P40" s="23"/>
      <c r="Q40" s="23"/>
      <c r="R40" s="23"/>
      <c r="S40" s="24"/>
      <c r="T40" s="25"/>
      <c r="U40" s="25"/>
      <c r="V40" s="25"/>
      <c r="W40" s="9"/>
      <c r="X40" s="9"/>
      <c r="Y40" s="9"/>
    </row>
    <row r="41" spans="1:22" ht="123" customHeight="1">
      <c r="A41" s="16">
        <v>951</v>
      </c>
      <c r="B41" s="16">
        <v>6</v>
      </c>
      <c r="C41" s="17" t="s">
        <v>49</v>
      </c>
      <c r="D41" s="17" t="s">
        <v>19</v>
      </c>
      <c r="E41" s="17" t="s">
        <v>47</v>
      </c>
      <c r="F41" s="18">
        <v>39448</v>
      </c>
      <c r="G41" s="16" t="s">
        <v>2</v>
      </c>
      <c r="H41" s="19" t="s">
        <v>3</v>
      </c>
      <c r="I41" s="19" t="s">
        <v>3</v>
      </c>
      <c r="J41" s="19" t="s">
        <v>3</v>
      </c>
      <c r="K41" s="19" t="s">
        <v>3</v>
      </c>
      <c r="L41" s="19" t="s">
        <v>3</v>
      </c>
      <c r="M41" s="20">
        <f aca="true" t="shared" si="6" ref="M41:R41">SUM(M42:M44)</f>
        <v>947.8000000000001</v>
      </c>
      <c r="N41" s="20">
        <f t="shared" si="6"/>
        <v>936.3</v>
      </c>
      <c r="O41" s="20">
        <f t="shared" si="6"/>
        <v>1015.1</v>
      </c>
      <c r="P41" s="20">
        <f t="shared" si="6"/>
        <v>4287.3234999999995</v>
      </c>
      <c r="Q41" s="20">
        <f t="shared" si="6"/>
        <v>4638.900000000001</v>
      </c>
      <c r="R41" s="20">
        <f t="shared" si="6"/>
        <v>4638.900000000001</v>
      </c>
      <c r="S41" s="19"/>
      <c r="T41" s="21"/>
      <c r="U41" s="21"/>
      <c r="V41" s="21"/>
    </row>
    <row r="42" spans="1:22" ht="12.75">
      <c r="A42" s="16" t="s">
        <v>3</v>
      </c>
      <c r="B42" s="16" t="s">
        <v>3</v>
      </c>
      <c r="C42" s="17" t="s">
        <v>3</v>
      </c>
      <c r="D42" s="17" t="s">
        <v>4</v>
      </c>
      <c r="E42" s="17" t="s">
        <v>3</v>
      </c>
      <c r="F42" s="17" t="s">
        <v>3</v>
      </c>
      <c r="G42" s="16" t="s">
        <v>3</v>
      </c>
      <c r="H42" s="19" t="s">
        <v>11</v>
      </c>
      <c r="I42" s="19" t="s">
        <v>10</v>
      </c>
      <c r="J42" s="19">
        <v>5210102</v>
      </c>
      <c r="K42" s="19" t="s">
        <v>15</v>
      </c>
      <c r="L42" s="19">
        <v>242</v>
      </c>
      <c r="M42" s="23">
        <v>840.7</v>
      </c>
      <c r="N42" s="23">
        <v>829.3</v>
      </c>
      <c r="O42" s="23">
        <v>188.6</v>
      </c>
      <c r="P42" s="23">
        <v>3379</v>
      </c>
      <c r="Q42" s="23">
        <v>3656.1</v>
      </c>
      <c r="R42" s="23">
        <v>3656.1</v>
      </c>
      <c r="S42" s="19"/>
      <c r="T42" s="21"/>
      <c r="U42" s="21"/>
      <c r="V42" s="21"/>
    </row>
    <row r="43" spans="1:22" ht="12.75">
      <c r="A43" s="16" t="s">
        <v>3</v>
      </c>
      <c r="B43" s="16" t="s">
        <v>3</v>
      </c>
      <c r="C43" s="17" t="s">
        <v>3</v>
      </c>
      <c r="D43" s="17" t="s">
        <v>4</v>
      </c>
      <c r="E43" s="17" t="s">
        <v>3</v>
      </c>
      <c r="F43" s="17" t="s">
        <v>3</v>
      </c>
      <c r="G43" s="16" t="s">
        <v>3</v>
      </c>
      <c r="H43" s="19" t="s">
        <v>11</v>
      </c>
      <c r="I43" s="19" t="s">
        <v>10</v>
      </c>
      <c r="J43" s="19">
        <v>5210182</v>
      </c>
      <c r="K43" s="19" t="s">
        <v>15</v>
      </c>
      <c r="L43" s="19">
        <v>242</v>
      </c>
      <c r="M43" s="23">
        <v>8.4</v>
      </c>
      <c r="N43" s="23">
        <v>8.3</v>
      </c>
      <c r="O43" s="23">
        <v>581.5</v>
      </c>
      <c r="P43" s="23">
        <f>O43*1.099</f>
        <v>639.0685</v>
      </c>
      <c r="Q43" s="23">
        <v>691.5</v>
      </c>
      <c r="R43" s="23">
        <v>691.5</v>
      </c>
      <c r="S43" s="19"/>
      <c r="T43" s="21"/>
      <c r="U43" s="21"/>
      <c r="V43" s="21"/>
    </row>
    <row r="44" spans="1:22" ht="12.75">
      <c r="A44" s="16"/>
      <c r="B44" s="16"/>
      <c r="C44" s="17"/>
      <c r="D44" s="17"/>
      <c r="E44" s="17"/>
      <c r="F44" s="17"/>
      <c r="G44" s="16"/>
      <c r="H44" s="31" t="s">
        <v>67</v>
      </c>
      <c r="I44" s="31" t="s">
        <v>67</v>
      </c>
      <c r="J44" s="19">
        <v>5230100</v>
      </c>
      <c r="K44" s="19">
        <v>500</v>
      </c>
      <c r="L44" s="19">
        <v>225</v>
      </c>
      <c r="M44" s="23">
        <v>98.7</v>
      </c>
      <c r="N44" s="23">
        <v>98.7</v>
      </c>
      <c r="O44" s="23">
        <v>245</v>
      </c>
      <c r="P44" s="23">
        <f>O44*1.099</f>
        <v>269.255</v>
      </c>
      <c r="Q44" s="23">
        <v>291.3</v>
      </c>
      <c r="R44" s="23">
        <v>291.3</v>
      </c>
      <c r="S44" s="19"/>
      <c r="T44" s="21"/>
      <c r="U44" s="21"/>
      <c r="V44" s="21"/>
    </row>
    <row r="45" spans="1:22" ht="108">
      <c r="A45" s="16">
        <v>951</v>
      </c>
      <c r="B45" s="16">
        <v>7</v>
      </c>
      <c r="C45" s="17" t="s">
        <v>50</v>
      </c>
      <c r="D45" s="17" t="s">
        <v>19</v>
      </c>
      <c r="E45" s="17" t="s">
        <v>51</v>
      </c>
      <c r="F45" s="18">
        <v>39448</v>
      </c>
      <c r="G45" s="16" t="s">
        <v>2</v>
      </c>
      <c r="H45" s="19"/>
      <c r="I45" s="19"/>
      <c r="J45" s="19"/>
      <c r="K45" s="19"/>
      <c r="L45" s="19"/>
      <c r="M45" s="20">
        <f aca="true" t="shared" si="7" ref="M45:R45">SUM(M46:M49)</f>
        <v>770.1</v>
      </c>
      <c r="N45" s="20">
        <f t="shared" si="7"/>
        <v>769.6999999999999</v>
      </c>
      <c r="O45" s="20">
        <f t="shared" si="7"/>
        <v>1345.2</v>
      </c>
      <c r="P45" s="20">
        <f>SUM(P46:P49)</f>
        <v>1478.3747999999998</v>
      </c>
      <c r="Q45" s="20">
        <f>SUM(Q46:Q49)</f>
        <v>1599.6000000000001</v>
      </c>
      <c r="R45" s="20">
        <f t="shared" si="7"/>
        <v>1599.6000000000001</v>
      </c>
      <c r="S45" s="24"/>
      <c r="T45" s="21"/>
      <c r="U45" s="21"/>
      <c r="V45" s="21"/>
    </row>
    <row r="46" spans="1:22" ht="12.75">
      <c r="A46" s="16" t="s">
        <v>3</v>
      </c>
      <c r="B46" s="16" t="s">
        <v>3</v>
      </c>
      <c r="C46" s="17" t="s">
        <v>3</v>
      </c>
      <c r="D46" s="17" t="s">
        <v>4</v>
      </c>
      <c r="E46" s="17" t="s">
        <v>3</v>
      </c>
      <c r="F46" s="17" t="s">
        <v>3</v>
      </c>
      <c r="G46" s="16" t="s">
        <v>3</v>
      </c>
      <c r="H46" s="19" t="s">
        <v>11</v>
      </c>
      <c r="I46" s="19" t="s">
        <v>6</v>
      </c>
      <c r="J46" s="19">
        <v>6000100</v>
      </c>
      <c r="K46" s="19">
        <v>500</v>
      </c>
      <c r="L46" s="19">
        <v>223</v>
      </c>
      <c r="M46" s="23">
        <v>700.6</v>
      </c>
      <c r="N46" s="23">
        <v>700.3</v>
      </c>
      <c r="O46" s="23">
        <v>1195.2</v>
      </c>
      <c r="P46" s="23">
        <f>O46*1.099</f>
        <v>1313.5248</v>
      </c>
      <c r="Q46" s="23">
        <v>1421.2</v>
      </c>
      <c r="R46" s="23">
        <v>1421.2</v>
      </c>
      <c r="S46" s="19"/>
      <c r="T46" s="21"/>
      <c r="U46" s="21"/>
      <c r="V46" s="21"/>
    </row>
    <row r="47" spans="1:22" ht="12.75">
      <c r="A47" s="16"/>
      <c r="B47" s="16"/>
      <c r="C47" s="17"/>
      <c r="D47" s="17"/>
      <c r="E47" s="17"/>
      <c r="F47" s="17"/>
      <c r="G47" s="16"/>
      <c r="H47" s="19" t="s">
        <v>11</v>
      </c>
      <c r="I47" s="19" t="s">
        <v>6</v>
      </c>
      <c r="J47" s="19">
        <v>6000100</v>
      </c>
      <c r="K47" s="19">
        <v>500</v>
      </c>
      <c r="L47" s="19">
        <v>225</v>
      </c>
      <c r="M47" s="23">
        <v>69.5</v>
      </c>
      <c r="N47" s="23">
        <v>69.4</v>
      </c>
      <c r="O47" s="23">
        <v>140</v>
      </c>
      <c r="P47" s="23">
        <f>O47*1.099</f>
        <v>153.85999999999999</v>
      </c>
      <c r="Q47" s="23">
        <v>166.5</v>
      </c>
      <c r="R47" s="23">
        <v>166.5</v>
      </c>
      <c r="S47" s="19"/>
      <c r="T47" s="21"/>
      <c r="U47" s="21"/>
      <c r="V47" s="21"/>
    </row>
    <row r="48" spans="1:22" ht="12.75">
      <c r="A48" s="16"/>
      <c r="B48" s="16"/>
      <c r="C48" s="17"/>
      <c r="D48" s="17"/>
      <c r="E48" s="17"/>
      <c r="F48" s="17"/>
      <c r="G48" s="16"/>
      <c r="H48" s="19" t="s">
        <v>11</v>
      </c>
      <c r="I48" s="19" t="s">
        <v>6</v>
      </c>
      <c r="J48" s="19">
        <v>6000100</v>
      </c>
      <c r="K48" s="19">
        <v>500</v>
      </c>
      <c r="L48" s="19">
        <v>310</v>
      </c>
      <c r="M48" s="23"/>
      <c r="N48" s="23"/>
      <c r="O48" s="23">
        <v>10</v>
      </c>
      <c r="P48" s="23">
        <f>O48*1.099</f>
        <v>10.99</v>
      </c>
      <c r="Q48" s="23">
        <v>11.9</v>
      </c>
      <c r="R48" s="23">
        <v>11.9</v>
      </c>
      <c r="S48" s="19"/>
      <c r="T48" s="21"/>
      <c r="U48" s="21"/>
      <c r="V48" s="21"/>
    </row>
    <row r="49" spans="1:22" ht="12.75">
      <c r="A49" s="16" t="s">
        <v>3</v>
      </c>
      <c r="B49" s="16" t="s">
        <v>3</v>
      </c>
      <c r="C49" s="17" t="s">
        <v>3</v>
      </c>
      <c r="D49" s="17" t="s">
        <v>4</v>
      </c>
      <c r="E49" s="17" t="s">
        <v>3</v>
      </c>
      <c r="F49" s="17" t="s">
        <v>3</v>
      </c>
      <c r="G49" s="16" t="s">
        <v>3</v>
      </c>
      <c r="H49" s="19" t="s">
        <v>11</v>
      </c>
      <c r="I49" s="19" t="s">
        <v>6</v>
      </c>
      <c r="J49" s="19">
        <v>6000100</v>
      </c>
      <c r="K49" s="19">
        <v>500</v>
      </c>
      <c r="L49" s="19">
        <v>340</v>
      </c>
      <c r="M49" s="23"/>
      <c r="N49" s="23"/>
      <c r="O49" s="23">
        <v>0</v>
      </c>
      <c r="P49" s="23">
        <f>O49*1.099</f>
        <v>0</v>
      </c>
      <c r="Q49" s="23">
        <f>P49*1.082</f>
        <v>0</v>
      </c>
      <c r="R49" s="23">
        <f>Q49*1.082</f>
        <v>0</v>
      </c>
      <c r="S49" s="19"/>
      <c r="T49" s="21"/>
      <c r="U49" s="21"/>
      <c r="V49" s="21"/>
    </row>
    <row r="50" spans="1:22" ht="120.75" customHeight="1">
      <c r="A50" s="16">
        <v>951</v>
      </c>
      <c r="B50" s="16">
        <v>8</v>
      </c>
      <c r="C50" s="17" t="s">
        <v>52</v>
      </c>
      <c r="D50" s="17" t="s">
        <v>19</v>
      </c>
      <c r="E50" s="17" t="s">
        <v>53</v>
      </c>
      <c r="F50" s="18">
        <v>39448</v>
      </c>
      <c r="G50" s="16" t="s">
        <v>2</v>
      </c>
      <c r="H50" s="19"/>
      <c r="I50" s="19"/>
      <c r="J50" s="19"/>
      <c r="K50" s="19"/>
      <c r="L50" s="19"/>
      <c r="M50" s="20">
        <f aca="true" t="shared" si="8" ref="M50:R50">SUM(M51:M53)</f>
        <v>45.9</v>
      </c>
      <c r="N50" s="20">
        <f t="shared" si="8"/>
        <v>45.7</v>
      </c>
      <c r="O50" s="20">
        <f t="shared" si="8"/>
        <v>51.5</v>
      </c>
      <c r="P50" s="20">
        <f>SUM(P51:P53)</f>
        <v>56.5985</v>
      </c>
      <c r="Q50" s="20">
        <f>SUM(Q51:Q53)</f>
        <v>61.2</v>
      </c>
      <c r="R50" s="20">
        <f t="shared" si="8"/>
        <v>61.2</v>
      </c>
      <c r="S50" s="24"/>
      <c r="T50" s="21"/>
      <c r="U50" s="21"/>
      <c r="V50" s="21"/>
    </row>
    <row r="51" spans="1:22" ht="12.75">
      <c r="A51" s="16"/>
      <c r="B51" s="16"/>
      <c r="C51" s="17"/>
      <c r="D51" s="17"/>
      <c r="E51" s="17"/>
      <c r="F51" s="18"/>
      <c r="G51" s="16"/>
      <c r="H51" s="19" t="s">
        <v>11</v>
      </c>
      <c r="I51" s="19" t="s">
        <v>6</v>
      </c>
      <c r="J51" s="19">
        <v>6000400</v>
      </c>
      <c r="K51" s="19">
        <v>500</v>
      </c>
      <c r="L51" s="19">
        <v>225</v>
      </c>
      <c r="M51" s="23">
        <v>37.3</v>
      </c>
      <c r="N51" s="23">
        <v>37.2</v>
      </c>
      <c r="O51" s="23">
        <v>37.2</v>
      </c>
      <c r="P51" s="23">
        <f>O51*1.099</f>
        <v>40.8828</v>
      </c>
      <c r="Q51" s="23">
        <v>44.2</v>
      </c>
      <c r="R51" s="23">
        <v>44.2</v>
      </c>
      <c r="S51" s="24"/>
      <c r="T51" s="21"/>
      <c r="U51" s="21"/>
      <c r="V51" s="21"/>
    </row>
    <row r="52" spans="1:22" ht="12.75">
      <c r="A52" s="16"/>
      <c r="B52" s="16"/>
      <c r="C52" s="17"/>
      <c r="D52" s="17"/>
      <c r="E52" s="17"/>
      <c r="F52" s="18"/>
      <c r="G52" s="16"/>
      <c r="H52" s="19" t="s">
        <v>11</v>
      </c>
      <c r="I52" s="19" t="s">
        <v>6</v>
      </c>
      <c r="J52" s="19">
        <v>6000400</v>
      </c>
      <c r="K52" s="19">
        <v>500</v>
      </c>
      <c r="L52" s="19">
        <v>340</v>
      </c>
      <c r="M52" s="23">
        <v>8.6</v>
      </c>
      <c r="N52" s="23">
        <v>8.5</v>
      </c>
      <c r="O52" s="23">
        <v>0</v>
      </c>
      <c r="P52" s="23">
        <f>O52*1.099</f>
        <v>0</v>
      </c>
      <c r="Q52" s="23">
        <f>P52*1.082</f>
        <v>0</v>
      </c>
      <c r="R52" s="23">
        <f>Q52*1.082</f>
        <v>0</v>
      </c>
      <c r="S52" s="24"/>
      <c r="T52" s="21"/>
      <c r="U52" s="21"/>
      <c r="V52" s="21"/>
    </row>
    <row r="53" spans="1:22" ht="12.75">
      <c r="A53" s="16"/>
      <c r="B53" s="16"/>
      <c r="C53" s="17"/>
      <c r="D53" s="17"/>
      <c r="E53" s="17"/>
      <c r="F53" s="18"/>
      <c r="G53" s="16"/>
      <c r="H53" s="19"/>
      <c r="I53" s="19"/>
      <c r="J53" s="19"/>
      <c r="K53" s="19"/>
      <c r="L53" s="19">
        <v>226</v>
      </c>
      <c r="M53" s="23"/>
      <c r="N53" s="23"/>
      <c r="O53" s="23">
        <v>14.3</v>
      </c>
      <c r="P53" s="23">
        <f>O53*1.099</f>
        <v>15.7157</v>
      </c>
      <c r="Q53" s="23">
        <v>17</v>
      </c>
      <c r="R53" s="23">
        <v>17</v>
      </c>
      <c r="S53" s="19"/>
      <c r="T53" s="21"/>
      <c r="U53" s="21"/>
      <c r="V53" s="21"/>
    </row>
    <row r="54" spans="1:22" ht="138" customHeight="1">
      <c r="A54" s="16">
        <v>951</v>
      </c>
      <c r="B54" s="16">
        <v>9</v>
      </c>
      <c r="C54" s="17" t="s">
        <v>55</v>
      </c>
      <c r="D54" s="17" t="s">
        <v>19</v>
      </c>
      <c r="E54" s="17" t="s">
        <v>54</v>
      </c>
      <c r="F54" s="18">
        <v>39448</v>
      </c>
      <c r="G54" s="16" t="s">
        <v>2</v>
      </c>
      <c r="H54" s="19"/>
      <c r="I54" s="19"/>
      <c r="J54" s="19"/>
      <c r="K54" s="19"/>
      <c r="L54" s="19"/>
      <c r="M54" s="20">
        <f>SUM(M55:M56)</f>
        <v>42.6</v>
      </c>
      <c r="N54" s="20">
        <f>SUM(N55:N56)</f>
        <v>42.5</v>
      </c>
      <c r="O54" s="20">
        <f>SUM(O55)</f>
        <v>36.5</v>
      </c>
      <c r="P54" s="20">
        <f>SUM(P55)</f>
        <v>40.1135</v>
      </c>
      <c r="Q54" s="20">
        <f>SUM(Q55)</f>
        <v>43.4</v>
      </c>
      <c r="R54" s="20">
        <f>SUM(R55)</f>
        <v>43.4</v>
      </c>
      <c r="S54" s="24"/>
      <c r="T54" s="21"/>
      <c r="U54" s="21"/>
      <c r="V54" s="21"/>
    </row>
    <row r="55" spans="1:22" ht="12.75">
      <c r="A55" s="16" t="s">
        <v>3</v>
      </c>
      <c r="B55" s="16" t="s">
        <v>3</v>
      </c>
      <c r="C55" s="17" t="s">
        <v>3</v>
      </c>
      <c r="D55" s="17" t="s">
        <v>4</v>
      </c>
      <c r="E55" s="17" t="s">
        <v>3</v>
      </c>
      <c r="F55" s="17" t="s">
        <v>3</v>
      </c>
      <c r="G55" s="16" t="s">
        <v>3</v>
      </c>
      <c r="H55" s="19" t="s">
        <v>16</v>
      </c>
      <c r="I55" s="19" t="s">
        <v>12</v>
      </c>
      <c r="J55" s="19">
        <v>5129700</v>
      </c>
      <c r="K55" s="19" t="s">
        <v>13</v>
      </c>
      <c r="L55" s="19" t="s">
        <v>8</v>
      </c>
      <c r="M55" s="23">
        <v>36.2</v>
      </c>
      <c r="N55" s="23">
        <v>36.1</v>
      </c>
      <c r="O55" s="23">
        <v>36.5</v>
      </c>
      <c r="P55" s="23">
        <f>O55*1.099</f>
        <v>40.1135</v>
      </c>
      <c r="Q55" s="23">
        <v>43.4</v>
      </c>
      <c r="R55" s="23">
        <v>43.4</v>
      </c>
      <c r="S55" s="19"/>
      <c r="T55" s="21"/>
      <c r="U55" s="21"/>
      <c r="V55" s="21"/>
    </row>
    <row r="56" spans="1:22" ht="12.75">
      <c r="A56" s="16"/>
      <c r="B56" s="16"/>
      <c r="C56" s="17"/>
      <c r="D56" s="17"/>
      <c r="E56" s="17"/>
      <c r="F56" s="17"/>
      <c r="G56" s="16"/>
      <c r="H56" s="31" t="s">
        <v>110</v>
      </c>
      <c r="I56" s="31" t="s">
        <v>68</v>
      </c>
      <c r="J56" s="19">
        <v>5129700</v>
      </c>
      <c r="K56" s="19">
        <v>13</v>
      </c>
      <c r="L56" s="19">
        <v>222</v>
      </c>
      <c r="M56" s="23">
        <v>6.4</v>
      </c>
      <c r="N56" s="23">
        <v>6.4</v>
      </c>
      <c r="O56" s="23"/>
      <c r="P56" s="23"/>
      <c r="Q56" s="23"/>
      <c r="R56" s="23"/>
      <c r="S56" s="19"/>
      <c r="T56" s="21"/>
      <c r="U56" s="21"/>
      <c r="V56" s="21"/>
    </row>
    <row r="57" spans="1:22" ht="146.25" customHeight="1">
      <c r="A57" s="16">
        <v>951</v>
      </c>
      <c r="B57" s="16">
        <v>10</v>
      </c>
      <c r="C57" s="17" t="s">
        <v>58</v>
      </c>
      <c r="D57" s="17" t="s">
        <v>56</v>
      </c>
      <c r="E57" s="17" t="s">
        <v>57</v>
      </c>
      <c r="F57" s="18">
        <v>39448</v>
      </c>
      <c r="G57" s="16" t="s">
        <v>2</v>
      </c>
      <c r="H57" s="19"/>
      <c r="I57" s="19"/>
      <c r="J57" s="19"/>
      <c r="K57" s="19"/>
      <c r="L57" s="19"/>
      <c r="M57" s="20">
        <f aca="true" t="shared" si="9" ref="M57:R57">SUM(M58:M58)</f>
        <v>77</v>
      </c>
      <c r="N57" s="20">
        <f t="shared" si="9"/>
        <v>77</v>
      </c>
      <c r="O57" s="20">
        <f t="shared" si="9"/>
        <v>0</v>
      </c>
      <c r="P57" s="20">
        <f t="shared" si="9"/>
        <v>0</v>
      </c>
      <c r="Q57" s="20">
        <f t="shared" si="9"/>
        <v>0</v>
      </c>
      <c r="R57" s="20">
        <f t="shared" si="9"/>
        <v>0</v>
      </c>
      <c r="S57" s="24"/>
      <c r="T57" s="21"/>
      <c r="U57" s="21"/>
      <c r="V57" s="21"/>
    </row>
    <row r="58" spans="1:22" ht="12.75">
      <c r="A58" s="16" t="s">
        <v>3</v>
      </c>
      <c r="B58" s="16" t="s">
        <v>3</v>
      </c>
      <c r="C58" s="17" t="s">
        <v>3</v>
      </c>
      <c r="D58" s="17" t="s">
        <v>4</v>
      </c>
      <c r="E58" s="17" t="s">
        <v>3</v>
      </c>
      <c r="F58" s="17" t="s">
        <v>3</v>
      </c>
      <c r="G58" s="16" t="s">
        <v>3</v>
      </c>
      <c r="H58" s="19">
        <v>11</v>
      </c>
      <c r="I58" s="19" t="s">
        <v>9</v>
      </c>
      <c r="J58" s="19">
        <v>5210315</v>
      </c>
      <c r="K58" s="19" t="s">
        <v>59</v>
      </c>
      <c r="L58" s="19">
        <v>251</v>
      </c>
      <c r="M58" s="23">
        <v>77</v>
      </c>
      <c r="N58" s="23">
        <v>77</v>
      </c>
      <c r="O58" s="23">
        <v>0</v>
      </c>
      <c r="P58" s="23">
        <v>0</v>
      </c>
      <c r="Q58" s="23">
        <v>0</v>
      </c>
      <c r="R58" s="23">
        <v>0</v>
      </c>
      <c r="S58" s="19"/>
      <c r="T58" s="21"/>
      <c r="U58" s="21"/>
      <c r="V58" s="21"/>
    </row>
    <row r="59" spans="1:22" ht="114.75" customHeight="1">
      <c r="A59" s="16">
        <v>951</v>
      </c>
      <c r="B59" s="16">
        <v>11</v>
      </c>
      <c r="C59" s="17" t="s">
        <v>60</v>
      </c>
      <c r="D59" s="17" t="s">
        <v>56</v>
      </c>
      <c r="E59" s="17" t="s">
        <v>61</v>
      </c>
      <c r="F59" s="18">
        <v>39448</v>
      </c>
      <c r="G59" s="16" t="s">
        <v>2</v>
      </c>
      <c r="H59" s="19"/>
      <c r="I59" s="19"/>
      <c r="J59" s="19"/>
      <c r="K59" s="19"/>
      <c r="L59" s="19"/>
      <c r="M59" s="20">
        <f aca="true" t="shared" si="10" ref="M59:R59">SUM(M60:M67)</f>
        <v>413.5</v>
      </c>
      <c r="N59" s="20">
        <f t="shared" si="10"/>
        <v>413.5</v>
      </c>
      <c r="O59" s="20">
        <f t="shared" si="10"/>
        <v>445.8</v>
      </c>
      <c r="P59" s="20">
        <f t="shared" si="10"/>
        <v>499.8966</v>
      </c>
      <c r="Q59" s="20">
        <f t="shared" si="10"/>
        <v>540.8000000000001</v>
      </c>
      <c r="R59" s="20">
        <f t="shared" si="10"/>
        <v>540.8000000000001</v>
      </c>
      <c r="S59" s="24"/>
      <c r="T59" s="21"/>
      <c r="U59" s="21"/>
      <c r="V59" s="21"/>
    </row>
    <row r="60" spans="1:22" ht="12.75">
      <c r="A60" s="16"/>
      <c r="B60" s="16"/>
      <c r="C60" s="17"/>
      <c r="D60" s="17"/>
      <c r="E60" s="17"/>
      <c r="F60" s="18"/>
      <c r="G60" s="16"/>
      <c r="H60" s="31" t="s">
        <v>68</v>
      </c>
      <c r="I60" s="31" t="s">
        <v>65</v>
      </c>
      <c r="J60" s="19">
        <v>4429900</v>
      </c>
      <c r="K60" s="31" t="s">
        <v>66</v>
      </c>
      <c r="L60" s="19">
        <v>211</v>
      </c>
      <c r="M60" s="32">
        <v>0</v>
      </c>
      <c r="N60" s="32">
        <v>0</v>
      </c>
      <c r="O60" s="32">
        <v>319.9</v>
      </c>
      <c r="P60" s="32">
        <f aca="true" t="shared" si="11" ref="P60:P65">O60*1.099</f>
        <v>351.57009999999997</v>
      </c>
      <c r="Q60" s="32">
        <v>380.4</v>
      </c>
      <c r="R60" s="32">
        <v>380.4</v>
      </c>
      <c r="S60" s="24"/>
      <c r="T60" s="21"/>
      <c r="U60" s="21"/>
      <c r="V60" s="21"/>
    </row>
    <row r="61" spans="1:22" ht="12.75">
      <c r="A61" s="16"/>
      <c r="B61" s="16"/>
      <c r="C61" s="17"/>
      <c r="D61" s="17"/>
      <c r="E61" s="17"/>
      <c r="F61" s="18"/>
      <c r="G61" s="16"/>
      <c r="H61" s="31" t="s">
        <v>68</v>
      </c>
      <c r="I61" s="31" t="s">
        <v>65</v>
      </c>
      <c r="J61" s="19">
        <v>4429900</v>
      </c>
      <c r="K61" s="31" t="s">
        <v>66</v>
      </c>
      <c r="L61" s="19">
        <v>213</v>
      </c>
      <c r="M61" s="32">
        <v>0</v>
      </c>
      <c r="N61" s="32">
        <v>0</v>
      </c>
      <c r="O61" s="32">
        <v>83.8</v>
      </c>
      <c r="P61" s="32">
        <f t="shared" si="11"/>
        <v>92.0962</v>
      </c>
      <c r="Q61" s="32">
        <v>99.6</v>
      </c>
      <c r="R61" s="32">
        <v>99.6</v>
      </c>
      <c r="S61" s="24"/>
      <c r="T61" s="21"/>
      <c r="U61" s="21"/>
      <c r="V61" s="21"/>
    </row>
    <row r="62" spans="1:22" ht="12.75">
      <c r="A62" s="16"/>
      <c r="B62" s="16"/>
      <c r="C62" s="17"/>
      <c r="D62" s="17"/>
      <c r="E62" s="17"/>
      <c r="F62" s="18"/>
      <c r="G62" s="16"/>
      <c r="H62" s="31" t="s">
        <v>68</v>
      </c>
      <c r="I62" s="31" t="s">
        <v>65</v>
      </c>
      <c r="J62" s="19">
        <v>4429900</v>
      </c>
      <c r="K62" s="31" t="s">
        <v>66</v>
      </c>
      <c r="L62" s="19">
        <v>221</v>
      </c>
      <c r="M62" s="32">
        <v>0</v>
      </c>
      <c r="N62" s="32">
        <v>0</v>
      </c>
      <c r="O62" s="32">
        <v>13.7</v>
      </c>
      <c r="P62" s="32">
        <f t="shared" si="11"/>
        <v>15.056299999999998</v>
      </c>
      <c r="Q62" s="32">
        <v>16.3</v>
      </c>
      <c r="R62" s="32">
        <v>16.3</v>
      </c>
      <c r="S62" s="24"/>
      <c r="T62" s="21"/>
      <c r="U62" s="21"/>
      <c r="V62" s="21"/>
    </row>
    <row r="63" spans="1:22" ht="12.75">
      <c r="A63" s="16"/>
      <c r="B63" s="16"/>
      <c r="C63" s="17"/>
      <c r="D63" s="17"/>
      <c r="E63" s="17"/>
      <c r="F63" s="18"/>
      <c r="G63" s="16"/>
      <c r="H63" s="31" t="s">
        <v>68</v>
      </c>
      <c r="I63" s="31" t="s">
        <v>65</v>
      </c>
      <c r="J63" s="19">
        <v>4429900</v>
      </c>
      <c r="K63" s="31" t="s">
        <v>66</v>
      </c>
      <c r="L63" s="19">
        <v>226</v>
      </c>
      <c r="M63" s="32">
        <v>0</v>
      </c>
      <c r="N63" s="32">
        <v>0</v>
      </c>
      <c r="O63" s="32">
        <v>21.8</v>
      </c>
      <c r="P63" s="32">
        <f t="shared" si="11"/>
        <v>23.9582</v>
      </c>
      <c r="Q63" s="32">
        <v>25.9</v>
      </c>
      <c r="R63" s="32">
        <v>25.9</v>
      </c>
      <c r="S63" s="24"/>
      <c r="T63" s="21"/>
      <c r="U63" s="21"/>
      <c r="V63" s="21"/>
    </row>
    <row r="64" spans="1:22" ht="12.75">
      <c r="A64" s="16"/>
      <c r="B64" s="16"/>
      <c r="C64" s="17"/>
      <c r="D64" s="17"/>
      <c r="E64" s="17"/>
      <c r="F64" s="18"/>
      <c r="G64" s="16"/>
      <c r="H64" s="31" t="s">
        <v>68</v>
      </c>
      <c r="I64" s="31" t="s">
        <v>65</v>
      </c>
      <c r="J64" s="19">
        <v>4429900</v>
      </c>
      <c r="K64" s="31" t="s">
        <v>66</v>
      </c>
      <c r="L64" s="19">
        <v>290</v>
      </c>
      <c r="M64" s="32"/>
      <c r="N64" s="32"/>
      <c r="O64" s="32">
        <v>0.1</v>
      </c>
      <c r="P64" s="32">
        <f t="shared" si="11"/>
        <v>0.1099</v>
      </c>
      <c r="Q64" s="32">
        <v>0.1</v>
      </c>
      <c r="R64" s="32">
        <v>0.1</v>
      </c>
      <c r="S64" s="24"/>
      <c r="T64" s="21"/>
      <c r="U64" s="21"/>
      <c r="V64" s="21"/>
    </row>
    <row r="65" spans="1:22" ht="12.75">
      <c r="A65" s="16"/>
      <c r="B65" s="16"/>
      <c r="C65" s="17"/>
      <c r="D65" s="17"/>
      <c r="E65" s="17"/>
      <c r="F65" s="18"/>
      <c r="G65" s="16"/>
      <c r="H65" s="31" t="s">
        <v>68</v>
      </c>
      <c r="I65" s="31" t="s">
        <v>65</v>
      </c>
      <c r="J65" s="19">
        <v>4429900</v>
      </c>
      <c r="K65" s="31" t="s">
        <v>66</v>
      </c>
      <c r="L65" s="19">
        <v>310</v>
      </c>
      <c r="M65" s="32">
        <v>0</v>
      </c>
      <c r="N65" s="32">
        <v>0</v>
      </c>
      <c r="O65" s="32">
        <v>4.1</v>
      </c>
      <c r="P65" s="32">
        <f t="shared" si="11"/>
        <v>4.5059</v>
      </c>
      <c r="Q65" s="32">
        <v>4.9</v>
      </c>
      <c r="R65" s="32">
        <v>4.9</v>
      </c>
      <c r="S65" s="24"/>
      <c r="T65" s="21"/>
      <c r="U65" s="21"/>
      <c r="V65" s="21"/>
    </row>
    <row r="66" spans="1:22" ht="12.75">
      <c r="A66" s="16"/>
      <c r="B66" s="16"/>
      <c r="C66" s="17"/>
      <c r="D66" s="17"/>
      <c r="E66" s="17"/>
      <c r="F66" s="18"/>
      <c r="G66" s="16"/>
      <c r="H66" s="31" t="s">
        <v>68</v>
      </c>
      <c r="I66" s="31" t="s">
        <v>65</v>
      </c>
      <c r="J66" s="19">
        <v>4429900</v>
      </c>
      <c r="K66" s="31" t="s">
        <v>66</v>
      </c>
      <c r="L66" s="19">
        <v>340</v>
      </c>
      <c r="M66" s="32">
        <v>0</v>
      </c>
      <c r="N66" s="32">
        <v>0</v>
      </c>
      <c r="O66" s="32">
        <v>2.4</v>
      </c>
      <c r="P66" s="32">
        <v>12.6</v>
      </c>
      <c r="Q66" s="32">
        <v>13.6</v>
      </c>
      <c r="R66" s="32">
        <v>13.6</v>
      </c>
      <c r="S66" s="24"/>
      <c r="T66" s="21"/>
      <c r="U66" s="21"/>
      <c r="V66" s="21"/>
    </row>
    <row r="67" spans="1:22" ht="12.75">
      <c r="A67" s="16" t="s">
        <v>3</v>
      </c>
      <c r="B67" s="16" t="s">
        <v>3</v>
      </c>
      <c r="C67" s="17" t="s">
        <v>3</v>
      </c>
      <c r="D67" s="17" t="s">
        <v>4</v>
      </c>
      <c r="E67" s="17" t="s">
        <v>3</v>
      </c>
      <c r="F67" s="17" t="s">
        <v>3</v>
      </c>
      <c r="G67" s="16" t="s">
        <v>3</v>
      </c>
      <c r="H67" s="19" t="s">
        <v>62</v>
      </c>
      <c r="I67" s="19" t="s">
        <v>9</v>
      </c>
      <c r="J67" s="19">
        <v>5210600</v>
      </c>
      <c r="K67" s="19" t="s">
        <v>59</v>
      </c>
      <c r="L67" s="19">
        <v>251</v>
      </c>
      <c r="M67" s="23">
        <v>413.5</v>
      </c>
      <c r="N67" s="23">
        <v>413.5</v>
      </c>
      <c r="O67" s="23">
        <v>0</v>
      </c>
      <c r="P67" s="32">
        <v>0</v>
      </c>
      <c r="Q67" s="32">
        <v>0</v>
      </c>
      <c r="R67" s="32">
        <v>0</v>
      </c>
      <c r="S67" s="19"/>
      <c r="T67" s="21"/>
      <c r="U67" s="21"/>
      <c r="V67" s="21"/>
    </row>
    <row r="68" spans="1:22" ht="66" customHeight="1">
      <c r="A68" s="16">
        <v>951</v>
      </c>
      <c r="B68" s="16">
        <v>12</v>
      </c>
      <c r="C68" s="17" t="s">
        <v>63</v>
      </c>
      <c r="D68" s="17" t="s">
        <v>56</v>
      </c>
      <c r="E68" s="17" t="s">
        <v>64</v>
      </c>
      <c r="F68" s="18">
        <v>39448</v>
      </c>
      <c r="G68" s="16" t="s">
        <v>2</v>
      </c>
      <c r="H68" s="19"/>
      <c r="I68" s="19"/>
      <c r="J68" s="19"/>
      <c r="K68" s="19"/>
      <c r="L68" s="19"/>
      <c r="M68" s="20">
        <f aca="true" t="shared" si="12" ref="M68:R68">SUM(M69:M83)</f>
        <v>2881.8</v>
      </c>
      <c r="N68" s="20">
        <f t="shared" si="12"/>
        <v>2880.4</v>
      </c>
      <c r="O68" s="20">
        <f t="shared" si="12"/>
        <v>2733.7999999999997</v>
      </c>
      <c r="P68" s="20">
        <f t="shared" si="12"/>
        <v>3004.5312999999996</v>
      </c>
      <c r="Q68" s="20">
        <f t="shared" si="12"/>
        <v>3248.1</v>
      </c>
      <c r="R68" s="20">
        <f t="shared" si="12"/>
        <v>3248.1</v>
      </c>
      <c r="S68" s="24"/>
      <c r="T68" s="21"/>
      <c r="U68" s="21"/>
      <c r="V68" s="21"/>
    </row>
    <row r="69" spans="1:22" ht="12.75">
      <c r="A69" s="16" t="s">
        <v>3</v>
      </c>
      <c r="B69" s="16" t="s">
        <v>3</v>
      </c>
      <c r="C69" s="17" t="s">
        <v>3</v>
      </c>
      <c r="D69" s="17" t="s">
        <v>4</v>
      </c>
      <c r="E69" s="17" t="s">
        <v>3</v>
      </c>
      <c r="F69" s="17" t="s">
        <v>3</v>
      </c>
      <c r="G69" s="16" t="s">
        <v>3</v>
      </c>
      <c r="H69" s="19" t="s">
        <v>12</v>
      </c>
      <c r="I69" s="19" t="s">
        <v>5</v>
      </c>
      <c r="J69" s="19">
        <v>4409900</v>
      </c>
      <c r="K69" s="19">
        <v>500</v>
      </c>
      <c r="L69" s="19">
        <v>290</v>
      </c>
      <c r="M69" s="23">
        <v>1.5</v>
      </c>
      <c r="N69" s="23">
        <v>1.5</v>
      </c>
      <c r="O69" s="23"/>
      <c r="P69" s="23">
        <v>0</v>
      </c>
      <c r="Q69" s="23">
        <v>0</v>
      </c>
      <c r="R69" s="23">
        <v>0</v>
      </c>
      <c r="S69" s="19"/>
      <c r="T69" s="21"/>
      <c r="U69" s="21"/>
      <c r="V69" s="21"/>
    </row>
    <row r="70" spans="1:22" ht="12.75">
      <c r="A70" s="16"/>
      <c r="B70" s="16"/>
      <c r="C70" s="17"/>
      <c r="D70" s="17"/>
      <c r="E70" s="17"/>
      <c r="F70" s="17"/>
      <c r="G70" s="16"/>
      <c r="H70" s="31" t="s">
        <v>68</v>
      </c>
      <c r="I70" s="31" t="s">
        <v>65</v>
      </c>
      <c r="J70" s="31" t="s">
        <v>75</v>
      </c>
      <c r="K70" s="31" t="s">
        <v>74</v>
      </c>
      <c r="L70" s="19">
        <v>226</v>
      </c>
      <c r="M70" s="23">
        <v>122.1</v>
      </c>
      <c r="N70" s="23">
        <v>122</v>
      </c>
      <c r="O70" s="23"/>
      <c r="P70" s="23"/>
      <c r="Q70" s="23"/>
      <c r="R70" s="23"/>
      <c r="S70" s="19"/>
      <c r="T70" s="21"/>
      <c r="U70" s="21"/>
      <c r="V70" s="21"/>
    </row>
    <row r="71" spans="1:22" ht="12.75">
      <c r="A71" s="16" t="s">
        <v>3</v>
      </c>
      <c r="B71" s="16" t="s">
        <v>3</v>
      </c>
      <c r="C71" s="17" t="s">
        <v>3</v>
      </c>
      <c r="D71" s="17" t="s">
        <v>4</v>
      </c>
      <c r="E71" s="17" t="s">
        <v>3</v>
      </c>
      <c r="F71" s="17" t="s">
        <v>3</v>
      </c>
      <c r="G71" s="16" t="s">
        <v>3</v>
      </c>
      <c r="H71" s="19" t="s">
        <v>12</v>
      </c>
      <c r="I71" s="19" t="s">
        <v>5</v>
      </c>
      <c r="J71" s="19">
        <v>4409900</v>
      </c>
      <c r="K71" s="31" t="s">
        <v>66</v>
      </c>
      <c r="L71" s="19">
        <v>211</v>
      </c>
      <c r="M71" s="23">
        <v>0</v>
      </c>
      <c r="N71" s="23">
        <v>0</v>
      </c>
      <c r="O71" s="23">
        <v>1242.5</v>
      </c>
      <c r="P71" s="32">
        <v>1365.5</v>
      </c>
      <c r="Q71" s="32">
        <v>1477.5</v>
      </c>
      <c r="R71" s="32">
        <v>1477.5</v>
      </c>
      <c r="S71" s="19"/>
      <c r="T71" s="21"/>
      <c r="U71" s="21"/>
      <c r="V71" s="21"/>
    </row>
    <row r="72" spans="1:22" ht="12.75">
      <c r="A72" s="16" t="s">
        <v>3</v>
      </c>
      <c r="B72" s="16" t="s">
        <v>3</v>
      </c>
      <c r="C72" s="17" t="s">
        <v>3</v>
      </c>
      <c r="D72" s="17" t="s">
        <v>4</v>
      </c>
      <c r="E72" s="17" t="s">
        <v>3</v>
      </c>
      <c r="F72" s="17" t="s">
        <v>3</v>
      </c>
      <c r="G72" s="16" t="s">
        <v>3</v>
      </c>
      <c r="H72" s="19" t="s">
        <v>12</v>
      </c>
      <c r="I72" s="19" t="s">
        <v>5</v>
      </c>
      <c r="J72" s="19">
        <v>4409900</v>
      </c>
      <c r="K72" s="31" t="s">
        <v>66</v>
      </c>
      <c r="L72" s="19">
        <v>213</v>
      </c>
      <c r="M72" s="23">
        <v>0</v>
      </c>
      <c r="N72" s="23">
        <v>0</v>
      </c>
      <c r="O72" s="23">
        <v>325.5</v>
      </c>
      <c r="P72" s="32">
        <v>357.7</v>
      </c>
      <c r="Q72" s="32">
        <v>387</v>
      </c>
      <c r="R72" s="32">
        <v>387</v>
      </c>
      <c r="S72" s="19"/>
      <c r="T72" s="21"/>
      <c r="U72" s="21"/>
      <c r="V72" s="21"/>
    </row>
    <row r="73" spans="1:22" ht="12.75">
      <c r="A73" s="16" t="s">
        <v>3</v>
      </c>
      <c r="B73" s="16" t="s">
        <v>3</v>
      </c>
      <c r="C73" s="17" t="s">
        <v>3</v>
      </c>
      <c r="D73" s="17" t="s">
        <v>4</v>
      </c>
      <c r="E73" s="17" t="s">
        <v>3</v>
      </c>
      <c r="F73" s="17" t="s">
        <v>3</v>
      </c>
      <c r="G73" s="16" t="s">
        <v>3</v>
      </c>
      <c r="H73" s="19" t="s">
        <v>12</v>
      </c>
      <c r="I73" s="19" t="s">
        <v>5</v>
      </c>
      <c r="J73" s="19">
        <v>4409900</v>
      </c>
      <c r="K73" s="31" t="s">
        <v>66</v>
      </c>
      <c r="L73" s="19">
        <v>221</v>
      </c>
      <c r="M73" s="23">
        <v>0</v>
      </c>
      <c r="N73" s="23">
        <v>0</v>
      </c>
      <c r="O73" s="23">
        <v>30.4</v>
      </c>
      <c r="P73" s="32">
        <v>33.43</v>
      </c>
      <c r="Q73" s="32">
        <v>36.2</v>
      </c>
      <c r="R73" s="32">
        <v>36.2</v>
      </c>
      <c r="S73" s="19"/>
      <c r="T73" s="21"/>
      <c r="U73" s="21"/>
      <c r="V73" s="21"/>
    </row>
    <row r="74" spans="1:22" ht="12.75">
      <c r="A74" s="16" t="s">
        <v>3</v>
      </c>
      <c r="B74" s="16" t="s">
        <v>3</v>
      </c>
      <c r="C74" s="17" t="s">
        <v>3</v>
      </c>
      <c r="D74" s="17" t="s">
        <v>4</v>
      </c>
      <c r="E74" s="17" t="s">
        <v>3</v>
      </c>
      <c r="F74" s="17" t="s">
        <v>3</v>
      </c>
      <c r="G74" s="16" t="s">
        <v>3</v>
      </c>
      <c r="H74" s="19" t="s">
        <v>12</v>
      </c>
      <c r="I74" s="19" t="s">
        <v>5</v>
      </c>
      <c r="J74" s="19">
        <v>4409900</v>
      </c>
      <c r="K74" s="31" t="s">
        <v>66</v>
      </c>
      <c r="L74" s="19">
        <v>223</v>
      </c>
      <c r="M74" s="23">
        <v>0</v>
      </c>
      <c r="N74" s="23">
        <v>0</v>
      </c>
      <c r="O74" s="23">
        <v>966.7</v>
      </c>
      <c r="P74" s="32">
        <v>1062.5</v>
      </c>
      <c r="Q74" s="32">
        <v>1149.5</v>
      </c>
      <c r="R74" s="32">
        <v>1149.5</v>
      </c>
      <c r="S74" s="19"/>
      <c r="T74" s="21"/>
      <c r="U74" s="21"/>
      <c r="V74" s="21"/>
    </row>
    <row r="75" spans="1:22" ht="12.75">
      <c r="A75" s="16"/>
      <c r="B75" s="16"/>
      <c r="C75" s="17"/>
      <c r="D75" s="17"/>
      <c r="E75" s="17"/>
      <c r="F75" s="17"/>
      <c r="G75" s="16"/>
      <c r="H75" s="19" t="s">
        <v>12</v>
      </c>
      <c r="I75" s="19" t="s">
        <v>5</v>
      </c>
      <c r="J75" s="19">
        <v>4409900</v>
      </c>
      <c r="K75" s="31" t="s">
        <v>66</v>
      </c>
      <c r="L75" s="19">
        <v>225</v>
      </c>
      <c r="M75" s="23">
        <v>0</v>
      </c>
      <c r="N75" s="23">
        <v>0</v>
      </c>
      <c r="O75" s="23">
        <v>31.2</v>
      </c>
      <c r="P75" s="32">
        <f>O75*1.099</f>
        <v>34.2888</v>
      </c>
      <c r="Q75" s="32">
        <v>37.1</v>
      </c>
      <c r="R75" s="32">
        <v>37.1</v>
      </c>
      <c r="S75" s="19"/>
      <c r="T75" s="21"/>
      <c r="U75" s="21"/>
      <c r="V75" s="21"/>
    </row>
    <row r="76" spans="1:22" ht="12.75">
      <c r="A76" s="16"/>
      <c r="B76" s="16"/>
      <c r="C76" s="17"/>
      <c r="D76" s="17"/>
      <c r="E76" s="17"/>
      <c r="F76" s="17"/>
      <c r="G76" s="16"/>
      <c r="H76" s="19" t="s">
        <v>12</v>
      </c>
      <c r="I76" s="19" t="s">
        <v>5</v>
      </c>
      <c r="J76" s="19">
        <v>4409900</v>
      </c>
      <c r="K76" s="31" t="s">
        <v>66</v>
      </c>
      <c r="L76" s="19">
        <v>226</v>
      </c>
      <c r="M76" s="23">
        <v>0</v>
      </c>
      <c r="N76" s="23">
        <v>0</v>
      </c>
      <c r="O76" s="23">
        <v>53.7</v>
      </c>
      <c r="P76" s="32">
        <f>O76*1.099</f>
        <v>59.0163</v>
      </c>
      <c r="Q76" s="32">
        <v>63</v>
      </c>
      <c r="R76" s="32">
        <v>63</v>
      </c>
      <c r="S76" s="19"/>
      <c r="T76" s="21"/>
      <c r="U76" s="21"/>
      <c r="V76" s="21"/>
    </row>
    <row r="77" spans="1:22" ht="12.75">
      <c r="A77" s="16"/>
      <c r="B77" s="16"/>
      <c r="C77" s="17"/>
      <c r="D77" s="17"/>
      <c r="E77" s="17"/>
      <c r="F77" s="17"/>
      <c r="G77" s="16"/>
      <c r="H77" s="19" t="s">
        <v>12</v>
      </c>
      <c r="I77" s="19" t="s">
        <v>5</v>
      </c>
      <c r="J77" s="19">
        <v>4409900</v>
      </c>
      <c r="K77" s="31" t="s">
        <v>66</v>
      </c>
      <c r="L77" s="19">
        <v>290</v>
      </c>
      <c r="M77" s="23">
        <v>0</v>
      </c>
      <c r="N77" s="23">
        <v>0</v>
      </c>
      <c r="O77" s="23">
        <v>35.2</v>
      </c>
      <c r="P77" s="32">
        <f>O77*1.099</f>
        <v>38.6848</v>
      </c>
      <c r="Q77" s="32">
        <v>41</v>
      </c>
      <c r="R77" s="32">
        <v>41</v>
      </c>
      <c r="S77" s="19"/>
      <c r="T77" s="21"/>
      <c r="U77" s="21"/>
      <c r="V77" s="21"/>
    </row>
    <row r="78" spans="1:22" ht="12.75">
      <c r="A78" s="16"/>
      <c r="B78" s="16"/>
      <c r="C78" s="17"/>
      <c r="D78" s="17"/>
      <c r="E78" s="17"/>
      <c r="F78" s="17"/>
      <c r="G78" s="16"/>
      <c r="H78" s="19" t="s">
        <v>12</v>
      </c>
      <c r="I78" s="19" t="s">
        <v>5</v>
      </c>
      <c r="J78" s="19">
        <v>4409900</v>
      </c>
      <c r="K78" s="31" t="s">
        <v>66</v>
      </c>
      <c r="L78" s="19">
        <v>310</v>
      </c>
      <c r="M78" s="23">
        <v>0</v>
      </c>
      <c r="N78" s="23">
        <v>0</v>
      </c>
      <c r="O78" s="23">
        <v>14</v>
      </c>
      <c r="P78" s="32">
        <f>O78*1.099</f>
        <v>15.386</v>
      </c>
      <c r="Q78" s="32">
        <v>16</v>
      </c>
      <c r="R78" s="32">
        <v>16</v>
      </c>
      <c r="S78" s="19"/>
      <c r="T78" s="21"/>
      <c r="U78" s="21"/>
      <c r="V78" s="21"/>
    </row>
    <row r="79" spans="1:22" ht="12.75">
      <c r="A79" s="16"/>
      <c r="B79" s="16"/>
      <c r="C79" s="17"/>
      <c r="D79" s="17"/>
      <c r="E79" s="17"/>
      <c r="F79" s="17"/>
      <c r="G79" s="16"/>
      <c r="H79" s="19" t="s">
        <v>12</v>
      </c>
      <c r="I79" s="19" t="s">
        <v>5</v>
      </c>
      <c r="J79" s="19">
        <v>4409900</v>
      </c>
      <c r="K79" s="31" t="s">
        <v>66</v>
      </c>
      <c r="L79" s="19">
        <v>340</v>
      </c>
      <c r="M79" s="23">
        <v>0</v>
      </c>
      <c r="N79" s="23">
        <v>0</v>
      </c>
      <c r="O79" s="23">
        <v>34.6</v>
      </c>
      <c r="P79" s="32">
        <f>O79*1.099</f>
        <v>38.0254</v>
      </c>
      <c r="Q79" s="32">
        <v>40.8</v>
      </c>
      <c r="R79" s="32">
        <v>40.8</v>
      </c>
      <c r="S79" s="19"/>
      <c r="T79" s="21"/>
      <c r="U79" s="21"/>
      <c r="V79" s="21"/>
    </row>
    <row r="80" spans="1:22" ht="12.75">
      <c r="A80" s="16"/>
      <c r="B80" s="16"/>
      <c r="C80" s="17"/>
      <c r="D80" s="17"/>
      <c r="E80" s="17"/>
      <c r="F80" s="17"/>
      <c r="G80" s="16"/>
      <c r="H80" s="31" t="s">
        <v>102</v>
      </c>
      <c r="I80" s="31" t="s">
        <v>76</v>
      </c>
      <c r="J80" s="31" t="s">
        <v>70</v>
      </c>
      <c r="K80" s="31" t="s">
        <v>77</v>
      </c>
      <c r="L80" s="19">
        <v>251</v>
      </c>
      <c r="M80" s="23">
        <v>294.4</v>
      </c>
      <c r="N80" s="23">
        <v>294.1</v>
      </c>
      <c r="O80" s="23"/>
      <c r="P80" s="23"/>
      <c r="Q80" s="23"/>
      <c r="R80" s="23"/>
      <c r="S80" s="19"/>
      <c r="T80" s="21"/>
      <c r="U80" s="21"/>
      <c r="V80" s="21"/>
    </row>
    <row r="81" spans="1:22" ht="12.75">
      <c r="A81" s="16"/>
      <c r="B81" s="16"/>
      <c r="C81" s="17"/>
      <c r="D81" s="17"/>
      <c r="E81" s="17"/>
      <c r="F81" s="17"/>
      <c r="G81" s="16"/>
      <c r="H81" s="31" t="s">
        <v>102</v>
      </c>
      <c r="I81" s="31" t="s">
        <v>76</v>
      </c>
      <c r="J81" s="31" t="s">
        <v>103</v>
      </c>
      <c r="K81" s="31" t="s">
        <v>77</v>
      </c>
      <c r="L81" s="19">
        <v>251</v>
      </c>
      <c r="M81" s="23">
        <v>307</v>
      </c>
      <c r="N81" s="23">
        <v>307</v>
      </c>
      <c r="O81" s="23"/>
      <c r="P81" s="23"/>
      <c r="Q81" s="23"/>
      <c r="R81" s="23"/>
      <c r="S81" s="19"/>
      <c r="T81" s="21"/>
      <c r="U81" s="21"/>
      <c r="V81" s="21"/>
    </row>
    <row r="82" spans="1:22" ht="12.75">
      <c r="A82" s="16"/>
      <c r="B82" s="16"/>
      <c r="C82" s="17"/>
      <c r="D82" s="17"/>
      <c r="E82" s="17"/>
      <c r="F82" s="17"/>
      <c r="G82" s="16"/>
      <c r="H82" s="31" t="s">
        <v>102</v>
      </c>
      <c r="I82" s="31" t="s">
        <v>76</v>
      </c>
      <c r="J82" s="31" t="s">
        <v>73</v>
      </c>
      <c r="K82" s="31" t="s">
        <v>77</v>
      </c>
      <c r="L82" s="19">
        <v>251</v>
      </c>
      <c r="M82" s="23">
        <v>3</v>
      </c>
      <c r="N82" s="23">
        <v>2</v>
      </c>
      <c r="O82" s="23"/>
      <c r="P82" s="23"/>
      <c r="Q82" s="23"/>
      <c r="R82" s="23"/>
      <c r="S82" s="19"/>
      <c r="T82" s="21"/>
      <c r="U82" s="21"/>
      <c r="V82" s="21"/>
    </row>
    <row r="83" spans="1:22" ht="12.75">
      <c r="A83" s="16"/>
      <c r="B83" s="16"/>
      <c r="C83" s="17"/>
      <c r="D83" s="17"/>
      <c r="E83" s="17"/>
      <c r="F83" s="17"/>
      <c r="G83" s="16"/>
      <c r="H83" s="31" t="s">
        <v>102</v>
      </c>
      <c r="I83" s="31" t="s">
        <v>76</v>
      </c>
      <c r="J83" s="31" t="s">
        <v>104</v>
      </c>
      <c r="K83" s="31" t="s">
        <v>77</v>
      </c>
      <c r="L83" s="19">
        <v>251</v>
      </c>
      <c r="M83" s="23">
        <v>2153.8</v>
      </c>
      <c r="N83" s="23">
        <v>2153.8</v>
      </c>
      <c r="O83" s="23"/>
      <c r="P83" s="23"/>
      <c r="Q83" s="23"/>
      <c r="R83" s="23"/>
      <c r="S83" s="19"/>
      <c r="T83" s="21"/>
      <c r="U83" s="21"/>
      <c r="V83" s="21"/>
    </row>
    <row r="84" spans="1:22" ht="123" customHeight="1">
      <c r="A84" s="16"/>
      <c r="B84" s="16"/>
      <c r="C84" s="33" t="s">
        <v>78</v>
      </c>
      <c r="D84" s="17" t="s">
        <v>19</v>
      </c>
      <c r="E84" s="17" t="s">
        <v>79</v>
      </c>
      <c r="F84" s="17"/>
      <c r="G84" s="16"/>
      <c r="H84" s="31" t="s">
        <v>67</v>
      </c>
      <c r="I84" s="31" t="s">
        <v>69</v>
      </c>
      <c r="J84" s="31" t="s">
        <v>80</v>
      </c>
      <c r="K84" s="31" t="s">
        <v>74</v>
      </c>
      <c r="L84" s="31" t="s">
        <v>72</v>
      </c>
      <c r="M84" s="23">
        <f>M85</f>
        <v>108.9</v>
      </c>
      <c r="N84" s="23">
        <f>N85</f>
        <v>108.8</v>
      </c>
      <c r="O84" s="23">
        <f>SUM(O85:O87)</f>
        <v>410.7</v>
      </c>
      <c r="P84" s="23">
        <f>SUM(P85:P87)</f>
        <v>112.7</v>
      </c>
      <c r="Q84" s="23">
        <f>SUM(Q85:Q87)</f>
        <v>121.9</v>
      </c>
      <c r="R84" s="23">
        <f>SUM(R85:R87)</f>
        <v>121.9</v>
      </c>
      <c r="S84" s="19"/>
      <c r="T84" s="21"/>
      <c r="U84" s="21"/>
      <c r="V84" s="21"/>
    </row>
    <row r="85" spans="1:22" ht="12.75">
      <c r="A85" s="16"/>
      <c r="B85" s="16"/>
      <c r="C85" s="33"/>
      <c r="D85" s="17"/>
      <c r="E85" s="17"/>
      <c r="F85" s="17"/>
      <c r="G85" s="16"/>
      <c r="H85" s="31" t="s">
        <v>67</v>
      </c>
      <c r="I85" s="31" t="s">
        <v>69</v>
      </c>
      <c r="J85" s="31" t="s">
        <v>80</v>
      </c>
      <c r="K85" s="31" t="s">
        <v>74</v>
      </c>
      <c r="L85" s="31" t="s">
        <v>72</v>
      </c>
      <c r="M85" s="23">
        <v>108.9</v>
      </c>
      <c r="N85" s="23">
        <v>108.8</v>
      </c>
      <c r="O85" s="23">
        <v>102.5</v>
      </c>
      <c r="P85" s="23">
        <v>112.7</v>
      </c>
      <c r="Q85" s="23">
        <v>121.9</v>
      </c>
      <c r="R85" s="23">
        <v>121.9</v>
      </c>
      <c r="S85" s="19"/>
      <c r="T85" s="21"/>
      <c r="U85" s="21"/>
      <c r="V85" s="21"/>
    </row>
    <row r="86" spans="1:22" ht="12.75">
      <c r="A86" s="16"/>
      <c r="B86" s="16"/>
      <c r="C86" s="33"/>
      <c r="D86" s="17"/>
      <c r="E86" s="17"/>
      <c r="F86" s="17"/>
      <c r="G86" s="16"/>
      <c r="H86" s="31" t="s">
        <v>68</v>
      </c>
      <c r="I86" s="31" t="s">
        <v>65</v>
      </c>
      <c r="J86" s="31" t="s">
        <v>105</v>
      </c>
      <c r="K86" s="31" t="s">
        <v>89</v>
      </c>
      <c r="L86" s="31" t="s">
        <v>72</v>
      </c>
      <c r="M86" s="23"/>
      <c r="N86" s="23"/>
      <c r="O86" s="23">
        <v>308.2</v>
      </c>
      <c r="P86" s="23"/>
      <c r="Q86" s="23"/>
      <c r="R86" s="23"/>
      <c r="S86" s="19"/>
      <c r="T86" s="21"/>
      <c r="U86" s="21"/>
      <c r="V86" s="21"/>
    </row>
    <row r="87" spans="1:22" ht="12.75">
      <c r="A87" s="16"/>
      <c r="B87" s="16"/>
      <c r="C87" s="33"/>
      <c r="D87" s="17"/>
      <c r="E87" s="17"/>
      <c r="F87" s="17"/>
      <c r="G87" s="16"/>
      <c r="H87" s="31" t="s">
        <v>68</v>
      </c>
      <c r="I87" s="31" t="s">
        <v>65</v>
      </c>
      <c r="J87" s="31" t="s">
        <v>105</v>
      </c>
      <c r="K87" s="31" t="s">
        <v>89</v>
      </c>
      <c r="L87" s="31" t="s">
        <v>83</v>
      </c>
      <c r="M87" s="23"/>
      <c r="N87" s="23"/>
      <c r="O87" s="23"/>
      <c r="P87" s="23"/>
      <c r="Q87" s="23"/>
      <c r="R87" s="23"/>
      <c r="S87" s="19"/>
      <c r="T87" s="21"/>
      <c r="U87" s="21"/>
      <c r="V87" s="21"/>
    </row>
    <row r="88" spans="1:22" ht="122.25" customHeight="1">
      <c r="A88" s="16"/>
      <c r="B88" s="16"/>
      <c r="C88" s="17" t="s">
        <v>81</v>
      </c>
      <c r="D88" s="17" t="s">
        <v>19</v>
      </c>
      <c r="E88" s="17" t="s">
        <v>82</v>
      </c>
      <c r="F88" s="17"/>
      <c r="G88" s="16"/>
      <c r="H88" s="31" t="s">
        <v>67</v>
      </c>
      <c r="I88" s="31" t="s">
        <v>69</v>
      </c>
      <c r="J88" s="31" t="s">
        <v>80</v>
      </c>
      <c r="K88" s="31" t="s">
        <v>74</v>
      </c>
      <c r="L88" s="31" t="s">
        <v>83</v>
      </c>
      <c r="M88" s="23">
        <f aca="true" t="shared" si="13" ref="M88:R88">M89</f>
        <v>198.6</v>
      </c>
      <c r="N88" s="23">
        <f t="shared" si="13"/>
        <v>198.6</v>
      </c>
      <c r="O88" s="23">
        <f t="shared" si="13"/>
        <v>79.6</v>
      </c>
      <c r="P88" s="23">
        <f t="shared" si="13"/>
        <v>87.5</v>
      </c>
      <c r="Q88" s="23">
        <f t="shared" si="13"/>
        <v>94.7</v>
      </c>
      <c r="R88" s="23">
        <f t="shared" si="13"/>
        <v>94.7</v>
      </c>
      <c r="S88" s="19"/>
      <c r="T88" s="21"/>
      <c r="U88" s="21"/>
      <c r="V88" s="21"/>
    </row>
    <row r="89" spans="1:22" ht="12.75">
      <c r="A89" s="16"/>
      <c r="B89" s="16"/>
      <c r="C89" s="17"/>
      <c r="D89" s="17"/>
      <c r="E89" s="17"/>
      <c r="F89" s="17"/>
      <c r="G89" s="16"/>
      <c r="H89" s="31" t="s">
        <v>67</v>
      </c>
      <c r="I89" s="31" t="s">
        <v>69</v>
      </c>
      <c r="J89" s="31" t="s">
        <v>80</v>
      </c>
      <c r="K89" s="31" t="s">
        <v>74</v>
      </c>
      <c r="L89" s="31" t="s">
        <v>83</v>
      </c>
      <c r="M89" s="23">
        <v>198.6</v>
      </c>
      <c r="N89" s="23">
        <v>198.6</v>
      </c>
      <c r="O89" s="23">
        <v>79.6</v>
      </c>
      <c r="P89" s="23">
        <v>87.5</v>
      </c>
      <c r="Q89" s="23">
        <v>94.7</v>
      </c>
      <c r="R89" s="23">
        <v>94.7</v>
      </c>
      <c r="S89" s="19"/>
      <c r="T89" s="21"/>
      <c r="U89" s="21"/>
      <c r="V89" s="21"/>
    </row>
    <row r="90" spans="1:22" ht="118.5" customHeight="1">
      <c r="A90" s="16"/>
      <c r="B90" s="34" t="s">
        <v>84</v>
      </c>
      <c r="C90" s="17" t="s">
        <v>85</v>
      </c>
      <c r="D90" s="17" t="s">
        <v>19</v>
      </c>
      <c r="E90" s="17" t="s">
        <v>86</v>
      </c>
      <c r="F90" s="17"/>
      <c r="G90" s="16"/>
      <c r="H90" s="31" t="s">
        <v>65</v>
      </c>
      <c r="I90" s="31" t="s">
        <v>87</v>
      </c>
      <c r="J90" s="31"/>
      <c r="K90" s="31"/>
      <c r="L90" s="31"/>
      <c r="M90" s="23">
        <f>M91+M92</f>
        <v>35.4</v>
      </c>
      <c r="N90" s="23">
        <f>N91+N92</f>
        <v>35.199999999999996</v>
      </c>
      <c r="O90" s="23">
        <f>SUM(O91:O92)</f>
        <v>162</v>
      </c>
      <c r="P90" s="23">
        <f>SUM(P91:P92)</f>
        <v>178</v>
      </c>
      <c r="Q90" s="23">
        <f>SUM(Q91:Q92)</f>
        <v>192.6</v>
      </c>
      <c r="R90" s="23">
        <f>SUM(R91:R92)</f>
        <v>192.6</v>
      </c>
      <c r="S90" s="19"/>
      <c r="T90" s="21"/>
      <c r="U90" s="21"/>
      <c r="V90" s="21"/>
    </row>
    <row r="91" spans="1:22" ht="12.75">
      <c r="A91" s="16"/>
      <c r="B91" s="35"/>
      <c r="C91" s="35"/>
      <c r="D91" s="35"/>
      <c r="E91" s="35"/>
      <c r="F91" s="17"/>
      <c r="G91" s="16"/>
      <c r="H91" s="31" t="s">
        <v>65</v>
      </c>
      <c r="I91" s="31" t="s">
        <v>87</v>
      </c>
      <c r="J91" s="31" t="s">
        <v>88</v>
      </c>
      <c r="K91" s="31" t="s">
        <v>89</v>
      </c>
      <c r="L91" s="31" t="s">
        <v>83</v>
      </c>
      <c r="M91" s="23">
        <v>34.9</v>
      </c>
      <c r="N91" s="23">
        <v>34.8</v>
      </c>
      <c r="O91" s="23">
        <v>160</v>
      </c>
      <c r="P91" s="23">
        <v>170</v>
      </c>
      <c r="Q91" s="23">
        <v>185</v>
      </c>
      <c r="R91" s="23">
        <v>185</v>
      </c>
      <c r="S91" s="19"/>
      <c r="T91" s="21"/>
      <c r="U91" s="21"/>
      <c r="V91" s="21"/>
    </row>
    <row r="92" spans="1:22" ht="12.75">
      <c r="A92" s="16"/>
      <c r="B92" s="35"/>
      <c r="C92" s="35"/>
      <c r="D92" s="35"/>
      <c r="E92" s="35"/>
      <c r="F92" s="17"/>
      <c r="G92" s="16"/>
      <c r="H92" s="31" t="s">
        <v>65</v>
      </c>
      <c r="I92" s="31" t="s">
        <v>87</v>
      </c>
      <c r="J92" s="31" t="s">
        <v>88</v>
      </c>
      <c r="K92" s="31" t="s">
        <v>89</v>
      </c>
      <c r="L92" s="19">
        <v>290</v>
      </c>
      <c r="M92" s="23">
        <v>0.5</v>
      </c>
      <c r="N92" s="23">
        <v>0.4</v>
      </c>
      <c r="O92" s="23">
        <v>2</v>
      </c>
      <c r="P92" s="23">
        <v>8</v>
      </c>
      <c r="Q92" s="23">
        <v>7.6</v>
      </c>
      <c r="R92" s="23">
        <v>7.6</v>
      </c>
      <c r="S92" s="19"/>
      <c r="T92" s="21"/>
      <c r="U92" s="21"/>
      <c r="V92" s="21"/>
    </row>
    <row r="93" spans="1:22" ht="133.5" customHeight="1">
      <c r="A93" s="16"/>
      <c r="B93" s="34" t="s">
        <v>90</v>
      </c>
      <c r="C93" s="17" t="s">
        <v>91</v>
      </c>
      <c r="D93" s="17" t="s">
        <v>19</v>
      </c>
      <c r="E93" s="17" t="s">
        <v>86</v>
      </c>
      <c r="F93" s="17"/>
      <c r="G93" s="16"/>
      <c r="H93" s="31"/>
      <c r="I93" s="31"/>
      <c r="J93" s="31"/>
      <c r="K93" s="31"/>
      <c r="L93" s="19"/>
      <c r="M93" s="23">
        <f>M94</f>
        <v>420</v>
      </c>
      <c r="N93" s="23">
        <f>N94</f>
        <v>378</v>
      </c>
      <c r="O93" s="23">
        <f>O94+O95</f>
        <v>3887.4</v>
      </c>
      <c r="P93" s="23">
        <f>P94</f>
        <v>0</v>
      </c>
      <c r="Q93" s="23">
        <f>Q94</f>
        <v>0</v>
      </c>
      <c r="R93" s="23">
        <f>R94</f>
        <v>0</v>
      </c>
      <c r="S93" s="19"/>
      <c r="T93" s="21"/>
      <c r="U93" s="21"/>
      <c r="V93" s="21"/>
    </row>
    <row r="94" spans="1:22" ht="12.75">
      <c r="A94" s="16"/>
      <c r="B94" s="34"/>
      <c r="C94" s="17"/>
      <c r="D94" s="17"/>
      <c r="E94" s="17"/>
      <c r="F94" s="17"/>
      <c r="G94" s="16"/>
      <c r="H94" s="31" t="s">
        <v>76</v>
      </c>
      <c r="I94" s="31" t="s">
        <v>92</v>
      </c>
      <c r="J94" s="31" t="s">
        <v>93</v>
      </c>
      <c r="K94" s="31" t="s">
        <v>74</v>
      </c>
      <c r="L94" s="19">
        <v>226</v>
      </c>
      <c r="M94" s="23">
        <v>420</v>
      </c>
      <c r="N94" s="23">
        <v>378</v>
      </c>
      <c r="O94" s="23">
        <v>42</v>
      </c>
      <c r="P94" s="23">
        <v>0</v>
      </c>
      <c r="Q94" s="23">
        <v>0</v>
      </c>
      <c r="R94" s="23">
        <v>0</v>
      </c>
      <c r="S94" s="19"/>
      <c r="T94" s="21"/>
      <c r="U94" s="21"/>
      <c r="V94" s="21"/>
    </row>
    <row r="95" spans="1:22" ht="12.75">
      <c r="A95" s="16">
        <v>4</v>
      </c>
      <c r="B95" s="34"/>
      <c r="C95" s="17"/>
      <c r="D95" s="17"/>
      <c r="E95" s="17"/>
      <c r="F95" s="17"/>
      <c r="G95" s="16"/>
      <c r="H95" s="31" t="s">
        <v>76</v>
      </c>
      <c r="I95" s="31" t="s">
        <v>92</v>
      </c>
      <c r="J95" s="31" t="s">
        <v>93</v>
      </c>
      <c r="K95" s="31" t="s">
        <v>74</v>
      </c>
      <c r="L95" s="19">
        <v>226</v>
      </c>
      <c r="M95" s="23"/>
      <c r="N95" s="23"/>
      <c r="O95" s="23">
        <v>3845.4</v>
      </c>
      <c r="P95" s="23"/>
      <c r="Q95" s="23"/>
      <c r="R95" s="23"/>
      <c r="S95" s="19"/>
      <c r="T95" s="21"/>
      <c r="U95" s="21"/>
      <c r="V95" s="21"/>
    </row>
    <row r="96" spans="1:22" ht="84">
      <c r="A96" s="16"/>
      <c r="B96" s="34" t="s">
        <v>94</v>
      </c>
      <c r="C96" s="17" t="s">
        <v>95</v>
      </c>
      <c r="D96" s="17"/>
      <c r="E96" s="17"/>
      <c r="F96" s="17"/>
      <c r="G96" s="16"/>
      <c r="H96" s="31"/>
      <c r="I96" s="31"/>
      <c r="J96" s="31"/>
      <c r="K96" s="31"/>
      <c r="L96" s="19"/>
      <c r="M96" s="23">
        <f aca="true" t="shared" si="14" ref="M96:R96">M97</f>
        <v>84</v>
      </c>
      <c r="N96" s="23">
        <f t="shared" si="14"/>
        <v>84</v>
      </c>
      <c r="O96" s="23">
        <f t="shared" si="14"/>
        <v>100</v>
      </c>
      <c r="P96" s="23">
        <f t="shared" si="14"/>
        <v>102.5</v>
      </c>
      <c r="Q96" s="23">
        <f t="shared" si="14"/>
        <v>110.9</v>
      </c>
      <c r="R96" s="23">
        <f t="shared" si="14"/>
        <v>110.9</v>
      </c>
      <c r="S96" s="19"/>
      <c r="T96" s="21"/>
      <c r="U96" s="21"/>
      <c r="V96" s="21"/>
    </row>
    <row r="97" spans="1:22" ht="12.75">
      <c r="A97" s="16"/>
      <c r="B97" s="34"/>
      <c r="C97" s="17"/>
      <c r="D97" s="17"/>
      <c r="E97" s="17"/>
      <c r="F97" s="17"/>
      <c r="G97" s="16"/>
      <c r="H97" s="31" t="s">
        <v>67</v>
      </c>
      <c r="I97" s="31" t="s">
        <v>69</v>
      </c>
      <c r="J97" s="31" t="s">
        <v>80</v>
      </c>
      <c r="K97" s="31" t="s">
        <v>74</v>
      </c>
      <c r="L97" s="19">
        <v>310</v>
      </c>
      <c r="M97" s="23">
        <v>84</v>
      </c>
      <c r="N97" s="23">
        <v>84</v>
      </c>
      <c r="O97" s="23">
        <v>100</v>
      </c>
      <c r="P97" s="23">
        <v>102.5</v>
      </c>
      <c r="Q97" s="23">
        <v>110.9</v>
      </c>
      <c r="R97" s="23">
        <v>110.9</v>
      </c>
      <c r="S97" s="19"/>
      <c r="T97" s="21"/>
      <c r="U97" s="21"/>
      <c r="V97" s="21"/>
    </row>
    <row r="98" spans="1:22" ht="270.75" customHeight="1">
      <c r="A98" s="16"/>
      <c r="B98" s="34" t="s">
        <v>106</v>
      </c>
      <c r="C98" s="17" t="s">
        <v>107</v>
      </c>
      <c r="D98" s="17"/>
      <c r="E98" s="17"/>
      <c r="F98" s="17"/>
      <c r="G98" s="16"/>
      <c r="H98" s="31"/>
      <c r="I98" s="31"/>
      <c r="J98" s="31"/>
      <c r="K98" s="31"/>
      <c r="L98" s="19"/>
      <c r="M98" s="23">
        <f aca="true" t="shared" si="15" ref="M98:R98">M99</f>
        <v>0</v>
      </c>
      <c r="N98" s="23">
        <f t="shared" si="15"/>
        <v>0</v>
      </c>
      <c r="O98" s="23">
        <f t="shared" si="15"/>
        <v>0</v>
      </c>
      <c r="P98" s="23">
        <f t="shared" si="15"/>
        <v>0</v>
      </c>
      <c r="Q98" s="23">
        <f t="shared" si="15"/>
        <v>228.4</v>
      </c>
      <c r="R98" s="23">
        <f t="shared" si="15"/>
        <v>0</v>
      </c>
      <c r="S98" s="19"/>
      <c r="T98" s="21"/>
      <c r="U98" s="21"/>
      <c r="V98" s="21"/>
    </row>
    <row r="99" spans="1:22" ht="12.75">
      <c r="A99" s="16"/>
      <c r="B99" s="34"/>
      <c r="C99" s="17"/>
      <c r="D99" s="17"/>
      <c r="E99" s="17"/>
      <c r="F99" s="17"/>
      <c r="G99" s="16"/>
      <c r="H99" s="31" t="s">
        <v>65</v>
      </c>
      <c r="I99" s="31" t="s">
        <v>108</v>
      </c>
      <c r="J99" s="31" t="s">
        <v>109</v>
      </c>
      <c r="K99" s="31" t="s">
        <v>74</v>
      </c>
      <c r="L99" s="19">
        <v>290</v>
      </c>
      <c r="M99" s="23"/>
      <c r="N99" s="23"/>
      <c r="O99" s="23"/>
      <c r="P99" s="23"/>
      <c r="Q99" s="23">
        <v>228.4</v>
      </c>
      <c r="R99" s="23"/>
      <c r="S99" s="19"/>
      <c r="T99" s="21"/>
      <c r="U99" s="21"/>
      <c r="V99" s="21"/>
    </row>
    <row r="100" spans="1:22" s="7" customFormat="1" ht="12.75">
      <c r="A100" s="26" t="s">
        <v>3</v>
      </c>
      <c r="B100" s="26" t="s">
        <v>3</v>
      </c>
      <c r="C100" s="27" t="s">
        <v>20</v>
      </c>
      <c r="D100" s="27" t="s">
        <v>4</v>
      </c>
      <c r="E100" s="27" t="s">
        <v>3</v>
      </c>
      <c r="F100" s="27" t="s">
        <v>3</v>
      </c>
      <c r="G100" s="26" t="s">
        <v>3</v>
      </c>
      <c r="H100" s="28" t="s">
        <v>4</v>
      </c>
      <c r="I100" s="28" t="s">
        <v>3</v>
      </c>
      <c r="J100" s="28" t="s">
        <v>3</v>
      </c>
      <c r="K100" s="28" t="s">
        <v>3</v>
      </c>
      <c r="L100" s="28" t="s">
        <v>3</v>
      </c>
      <c r="M100" s="29">
        <f>M7+M21+M28+M30+M34+M41+M45+M50+M54+M57+M59+M68+M84+M88+M90+M93+M96</f>
        <v>14301.599999999997</v>
      </c>
      <c r="N100" s="29">
        <f aca="true" t="shared" si="16" ref="N100:S100">N7+N21+N28+N30+N34+N45+N41+N50+N54+N57+N59+N68+N84+N88+N90+N93+N96+N98</f>
        <v>14242.900000000001</v>
      </c>
      <c r="O100" s="29">
        <f t="shared" si="16"/>
        <v>14860.7</v>
      </c>
      <c r="P100" s="29">
        <f t="shared" si="16"/>
        <v>13495.998799999998</v>
      </c>
      <c r="Q100" s="29">
        <f t="shared" si="16"/>
        <v>14830.2</v>
      </c>
      <c r="R100" s="29">
        <f t="shared" si="16"/>
        <v>14601.800000000001</v>
      </c>
      <c r="S100" s="29">
        <f t="shared" si="16"/>
        <v>0</v>
      </c>
      <c r="T100" s="30"/>
      <c r="U100" s="30"/>
      <c r="V100" s="30"/>
    </row>
    <row r="101" spans="1:22" ht="12" customHeight="1">
      <c r="A101" s="21"/>
      <c r="B101" s="21"/>
      <c r="C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</row>
    <row r="102" spans="1:22" ht="12.75">
      <c r="A102" s="21"/>
      <c r="B102" s="21"/>
      <c r="C102" s="21"/>
      <c r="D102" s="21" t="s">
        <v>111</v>
      </c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</row>
    <row r="103" spans="1:22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</row>
    <row r="104" spans="1:22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</row>
    <row r="105" spans="1:22" ht="12.75">
      <c r="A105" s="21"/>
      <c r="B105" s="21"/>
      <c r="C105" s="21"/>
      <c r="D105" s="21" t="s">
        <v>112</v>
      </c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</row>
    <row r="106" spans="1:22" ht="18.75" customHeight="1">
      <c r="A106" s="21"/>
      <c r="B106" s="21"/>
      <c r="C106" s="21"/>
      <c r="D106" s="36">
        <v>40323</v>
      </c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</row>
    <row r="107" spans="1:22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</row>
    <row r="108" spans="1:22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</row>
    <row r="109" spans="1:22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</row>
    <row r="111" spans="1:22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</row>
    <row r="112" spans="1:22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</row>
    <row r="113" spans="1:22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</row>
    <row r="114" spans="1:22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</row>
    <row r="115" spans="1:22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</row>
    <row r="116" spans="1:22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</row>
    <row r="117" spans="1:22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</row>
    <row r="118" spans="1:22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</row>
    <row r="119" spans="1:22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</row>
    <row r="120" spans="1:22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</row>
    <row r="121" spans="1:22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</row>
    <row r="122" spans="1:22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</row>
    <row r="123" spans="1:22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</row>
    <row r="125" spans="1:22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</row>
    <row r="126" spans="1:22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</row>
    <row r="127" spans="1:22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</row>
    <row r="128" spans="1:22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</row>
    <row r="129" spans="1:22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</row>
    <row r="130" spans="1:22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</row>
    <row r="131" spans="1:22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</row>
    <row r="132" spans="1:22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</row>
    <row r="133" spans="1:22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</row>
    <row r="134" spans="1:22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</row>
    <row r="135" spans="1:22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</row>
    <row r="136" spans="1:22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</row>
    <row r="137" spans="1:22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</row>
    <row r="138" spans="1:22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</row>
    <row r="139" spans="1:22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</row>
    <row r="140" spans="1:22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</row>
    <row r="141" spans="1:22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</row>
    <row r="142" spans="1:22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</row>
    <row r="143" spans="1:22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</row>
    <row r="144" spans="1:22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</row>
    <row r="145" spans="1:22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</row>
    <row r="146" spans="1:22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</row>
    <row r="147" spans="1:22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</row>
    <row r="148" spans="1:22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</row>
    <row r="149" spans="1:22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</row>
    <row r="150" spans="1:20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1:20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1:20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1:20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20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1:20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1:20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1:20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1:20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1:20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1:20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:20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:20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1:20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1:20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:20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1:20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1:20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1:20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:20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:20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20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:20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1:20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1:20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1:20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1:20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1:20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1:20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1:20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1:20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1:20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1:20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1:20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1:20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1:20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1:20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1:20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1:20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1:20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1:20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1:20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1:20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1:20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1:20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1:20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1:20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1:20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1:20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1:20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1:20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1:20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1:20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1:20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1:20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1:20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1:20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1:20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1:20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1:20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1:20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1:20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1:20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0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1:20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1:20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1:20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1:20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1:20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1:20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1:20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1:20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1:20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1:20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1:20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1:20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1:20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1:20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1:20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1:20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1:20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1:20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1:20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1:20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1:20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1:20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1:20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1:20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1:20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1:20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1:20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1:20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1:20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1:20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1:20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1:20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1:20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1:20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1:20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1:20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1:20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</row>
  </sheetData>
  <sheetProtection/>
  <mergeCells count="18">
    <mergeCell ref="I4:I5"/>
    <mergeCell ref="J4:J5"/>
    <mergeCell ref="K4:K5"/>
    <mergeCell ref="L3:L5"/>
    <mergeCell ref="H3:K3"/>
    <mergeCell ref="S3:S5"/>
    <mergeCell ref="O4:O5"/>
    <mergeCell ref="M4:N4"/>
    <mergeCell ref="P4:R4"/>
    <mergeCell ref="M3:R3"/>
    <mergeCell ref="A3:A5"/>
    <mergeCell ref="B3:B5"/>
    <mergeCell ref="C3:C5"/>
    <mergeCell ref="D3:D5"/>
    <mergeCell ref="E3:E5"/>
    <mergeCell ref="F3:F5"/>
    <mergeCell ref="G3:G5"/>
    <mergeCell ref="H4:H5"/>
  </mergeCells>
  <printOptions/>
  <pageMargins left="0.35433070866141736" right="0.15748031496062992" top="0.984251968503937" bottom="0.3937007874015748" header="0.31496062992125984" footer="0.31496062992125984"/>
  <pageSetup horizontalDpi="600" verticalDpi="600" orientation="landscape" paperSize="9" scale="89" r:id="rId1"/>
  <rowBreaks count="3" manualBreakCount="3">
    <brk id="29" max="18" man="1"/>
    <brk id="34" max="255" man="1"/>
    <brk id="8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2010-07-28T07:03:41Z</cp:lastPrinted>
  <dcterms:created xsi:type="dcterms:W3CDTF">2008-06-24T05:37:11Z</dcterms:created>
  <dcterms:modified xsi:type="dcterms:W3CDTF">2010-08-10T11:49:05Z</dcterms:modified>
  <cp:category/>
  <cp:version/>
  <cp:contentType/>
  <cp:contentStatus/>
</cp:coreProperties>
</file>